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9636" activeTab="0"/>
  </bookViews>
  <sheets>
    <sheet name="Summary" sheetId="1" r:id="rId1"/>
    <sheet name="NW371" sheetId="2" r:id="rId2"/>
    <sheet name="NW372" sheetId="3" r:id="rId3"/>
    <sheet name="NW373" sheetId="4" r:id="rId4"/>
    <sheet name="NW374" sheetId="5" r:id="rId5"/>
    <sheet name="NW375" sheetId="6" r:id="rId6"/>
    <sheet name="DC37" sheetId="7" r:id="rId7"/>
    <sheet name="NW381" sheetId="8" r:id="rId8"/>
    <sheet name="NW382" sheetId="9" r:id="rId9"/>
    <sheet name="NW383" sheetId="10" r:id="rId10"/>
    <sheet name="NW384" sheetId="11" r:id="rId11"/>
    <sheet name="NW385" sheetId="12" r:id="rId12"/>
    <sheet name="DC38" sheetId="13" r:id="rId13"/>
    <sheet name="NW392" sheetId="14" r:id="rId14"/>
    <sheet name="NW393" sheetId="15" r:id="rId15"/>
    <sheet name="NW394" sheetId="16" r:id="rId16"/>
    <sheet name="NW396" sheetId="17" r:id="rId17"/>
    <sheet name="NW397" sheetId="18" r:id="rId18"/>
    <sheet name="DC39" sheetId="19" r:id="rId19"/>
    <sheet name="NW403" sheetId="20" r:id="rId20"/>
    <sheet name="NW404" sheetId="21" r:id="rId21"/>
    <sheet name="NW405" sheetId="22" r:id="rId22"/>
    <sheet name="DC40" sheetId="23" r:id="rId23"/>
  </sheets>
  <definedNames>
    <definedName name="_xlnm.Print_Area" localSheetId="6">'DC37'!$A$1:$K$69</definedName>
    <definedName name="_xlnm.Print_Area" localSheetId="12">'DC38'!$A$1:$K$69</definedName>
    <definedName name="_xlnm.Print_Area" localSheetId="18">'DC39'!$A$1:$K$69</definedName>
    <definedName name="_xlnm.Print_Area" localSheetId="22">'DC40'!$A$1:$K$69</definedName>
    <definedName name="_xlnm.Print_Area" localSheetId="1">'NW371'!$A$1:$K$69</definedName>
    <definedName name="_xlnm.Print_Area" localSheetId="2">'NW372'!$A$1:$K$69</definedName>
    <definedName name="_xlnm.Print_Area" localSheetId="3">'NW373'!$A$1:$K$69</definedName>
    <definedName name="_xlnm.Print_Area" localSheetId="4">'NW374'!$A$1:$K$69</definedName>
    <definedName name="_xlnm.Print_Area" localSheetId="5">'NW375'!$A$1:$K$69</definedName>
    <definedName name="_xlnm.Print_Area" localSheetId="7">'NW381'!$A$1:$K$69</definedName>
    <definedName name="_xlnm.Print_Area" localSheetId="8">'NW382'!$A$1:$K$69</definedName>
    <definedName name="_xlnm.Print_Area" localSheetId="9">'NW383'!$A$1:$K$69</definedName>
    <definedName name="_xlnm.Print_Area" localSheetId="10">'NW384'!$A$1:$K$69</definedName>
    <definedName name="_xlnm.Print_Area" localSheetId="11">'NW385'!$A$1:$K$69</definedName>
    <definedName name="_xlnm.Print_Area" localSheetId="13">'NW392'!$A$1:$K$69</definedName>
    <definedName name="_xlnm.Print_Area" localSheetId="14">'NW393'!$A$1:$K$69</definedName>
    <definedName name="_xlnm.Print_Area" localSheetId="15">'NW394'!$A$1:$K$69</definedName>
    <definedName name="_xlnm.Print_Area" localSheetId="16">'NW396'!$A$1:$K$69</definedName>
    <definedName name="_xlnm.Print_Area" localSheetId="17">'NW397'!$A$1:$K$69</definedName>
    <definedName name="_xlnm.Print_Area" localSheetId="19">'NW403'!$A$1:$K$69</definedName>
    <definedName name="_xlnm.Print_Area" localSheetId="20">'NW404'!$A$1:$K$69</definedName>
    <definedName name="_xlnm.Print_Area" localSheetId="21">'NW405'!$A$1:$K$69</definedName>
    <definedName name="_xlnm.Print_Area" localSheetId="0">'Summary'!$A$1:$K$69</definedName>
  </definedNames>
  <calcPr fullCalcOnLoad="1"/>
</workbook>
</file>

<file path=xl/sharedStrings.xml><?xml version="1.0" encoding="utf-8"?>
<sst xmlns="http://schemas.openxmlformats.org/spreadsheetml/2006/main" count="2024" uniqueCount="108">
  <si>
    <t>North West: Moretele(NW371) - Table A1 Budget Summary for 4th Quarter ended 30 June 2019 (Figures Finalised as at 2019/11/08)</t>
  </si>
  <si>
    <t>Description</t>
  </si>
  <si>
    <t>2015/16</t>
  </si>
  <si>
    <t>2016/17</t>
  </si>
  <si>
    <t>2017/18</t>
  </si>
  <si>
    <t>Current year 2018/19</t>
  </si>
  <si>
    <t>2019/20 Medium Term Revenue &amp; Expenditure Framework</t>
  </si>
  <si>
    <t>R thousands</t>
  </si>
  <si>
    <t>Audited Outcome (BR)</t>
  </si>
  <si>
    <t>Audited Outcome</t>
  </si>
  <si>
    <t>Original Budget</t>
  </si>
  <si>
    <t>Adjusted Budget</t>
  </si>
  <si>
    <t>Full Year Forecast</t>
  </si>
  <si>
    <t>Pre-audit Outcome</t>
  </si>
  <si>
    <t>Budget Year 2019/20</t>
  </si>
  <si>
    <t>Budget Year 2020/21</t>
  </si>
  <si>
    <t>Budget Year 2021/22</t>
  </si>
  <si>
    <t>Financial Performance</t>
  </si>
  <si>
    <t>Property rates</t>
  </si>
  <si>
    <t>Service charges</t>
  </si>
  <si>
    <t>Investment revenue</t>
  </si>
  <si>
    <t>Transfers and subsidies</t>
  </si>
  <si>
    <t>Other own revenue</t>
  </si>
  <si>
    <t>Employee costs</t>
  </si>
  <si>
    <t>Remuneration of councillors</t>
  </si>
  <si>
    <t>Finance charges</t>
  </si>
  <si>
    <t>Materials and bulk purchases</t>
  </si>
  <si>
    <t>Other expenditure</t>
  </si>
  <si>
    <t>Total Expenditure</t>
  </si>
  <si>
    <t>Surplus/(Deficit)</t>
  </si>
  <si>
    <t>Transfers and subsidies - capital (monetary allocations) (National / Provincial and District)</t>
  </si>
  <si>
    <t>Share of surplus/ (deficit) of associate</t>
  </si>
  <si>
    <t>Surplus/(Deficit) for the year</t>
  </si>
  <si>
    <t>Capital expenditure</t>
  </si>
  <si>
    <t>Transfers recognised - capital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</si>
  <si>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</si>
  <si>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</si>
  <si>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</si>
  <si>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</si>
  <si>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</si>
  <si>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</si>
  <si>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</si>
  <si>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</si>
  <si>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</si>
  <si>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</si>
  <si>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</si>
  <si>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</si>
  <si>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</si>
  <si>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</si>
  <si>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Cash backing/surplus reconciliation</t>
  </si>
  <si>
    <t>Cash and investments available</t>
  </si>
  <si>
    <t>Application of cash and investments</t>
  </si>
  <si>
    <t>Balance - surplus (shortfall)</t>
  </si>
  <si>
    <t>Asset management</t>
  </si>
  <si>
    <t>Asset register summary (WDV)</t>
  </si>
  <si>
    <t>Depreciation</t>
  </si>
  <si>
    <t>Renewal and Upgrading of Existing Assets</t>
  </si>
  <si>
    <t>Repairs and Maintenance</t>
  </si>
  <si>
    <t>Free services</t>
  </si>
  <si>
    <t>Cost of Free Basic Services provided</t>
  </si>
  <si>
    <t>Revenue cost of free services provided</t>
  </si>
  <si>
    <t>Households below minimum service level</t>
  </si>
  <si>
    <t>Water:</t>
  </si>
  <si>
    <t>Sanitation/sewerage:</t>
  </si>
  <si>
    <t>Energy:</t>
  </si>
  <si>
    <t>Refuse:</t>
  </si>
  <si>
    <t>A4_5_20</t>
  </si>
  <si>
    <t>A6_15</t>
  </si>
  <si>
    <t>A6_32</t>
  </si>
  <si>
    <t>A6_8</t>
  </si>
  <si>
    <t>A6_9</t>
  </si>
  <si>
    <t>A6_10</t>
  </si>
  <si>
    <t>A7_6_20</t>
  </si>
  <si>
    <t>A8_11_17</t>
  </si>
  <si>
    <t>A8_38</t>
  </si>
  <si>
    <t>North West: Madibeng(NW372) - Table A1 Budget Summary for 4th Quarter ended 30 June 2019 (Figures Finalised as at 2019/11/08)</t>
  </si>
  <si>
    <t>North West: Rustenburg(NW373) - Table A1 Budget Summary for 4th Quarter ended 30 June 2019 (Figures Finalised as at 2019/11/08)</t>
  </si>
  <si>
    <t>North West: Kgetlengrivier(NW374) - Table A1 Budget Summary for 4th Quarter ended 30 June 2019 (Figures Finalised as at 2019/11/08)</t>
  </si>
  <si>
    <t>North West: Moses Kotane(NW375) - Table A1 Budget Summary for 4th Quarter ended 30 June 2019 (Figures Finalised as at 2019/11/08)</t>
  </si>
  <si>
    <t>North West: Bojanala Platinum(DC37) - Table A1 Budget Summary for 4th Quarter ended 30 June 2019 (Figures Finalised as at 2019/11/08)</t>
  </si>
  <si>
    <t>North West: Ratlou(NW381) - Table A1 Budget Summary for 4th Quarter ended 30 June 2019 (Figures Finalised as at 2019/11/08)</t>
  </si>
  <si>
    <t>North West: Tswaing(NW382) - Table A1 Budget Summary for 4th Quarter ended 30 June 2019 (Figures Finalised as at 2019/11/08)</t>
  </si>
  <si>
    <t>North West: Mafikeng(NW383) - Table A1 Budget Summary for 4th Quarter ended 30 June 2019 (Figures Finalised as at 2019/11/08)</t>
  </si>
  <si>
    <t>North West: Ditsobotla(NW384) - Table A1 Budget Summary for 4th Quarter ended 30 June 2019 (Figures Finalised as at 2019/11/08)</t>
  </si>
  <si>
    <t>North West: Ramotshere Moiloa(NW385) - Table A1 Budget Summary for 4th Quarter ended 30 June 2019 (Figures Finalised as at 2019/11/08)</t>
  </si>
  <si>
    <t>North West: Ngaka Modiri Molema(DC38) - Table A1 Budget Summary for 4th Quarter ended 30 June 2019 (Figures Finalised as at 2019/11/08)</t>
  </si>
  <si>
    <t>North West: Naledi (NW)(NW392) - Table A1 Budget Summary for 4th Quarter ended 30 June 2019 (Figures Finalised as at 2019/11/08)</t>
  </si>
  <si>
    <t>North West: Mamusa(NW393) - Table A1 Budget Summary for 4th Quarter ended 30 June 2019 (Figures Finalised as at 2019/11/08)</t>
  </si>
  <si>
    <t>North West: Greater Taung(NW394) - Table A1 Budget Summary for 4th Quarter ended 30 June 2019 (Figures Finalised as at 2019/11/08)</t>
  </si>
  <si>
    <t>North West: Lekwa-Teemane(NW396) - Table A1 Budget Summary for 4th Quarter ended 30 June 2019 (Figures Finalised as at 2019/11/08)</t>
  </si>
  <si>
    <t>North West: Kagisano-Molopo(NW397) - Table A1 Budget Summary for 4th Quarter ended 30 June 2019 (Figures Finalised as at 2019/11/08)</t>
  </si>
  <si>
    <t>North West: Dr Ruth Segomotsi Mompati(DC39) - Table A1 Budget Summary for 4th Quarter ended 30 June 2019 (Figures Finalised as at 2019/11/08)</t>
  </si>
  <si>
    <t>North West: City of Matlosana(NW403) - Table A1 Budget Summary for 4th Quarter ended 30 June 2019 (Figures Finalised as at 2019/11/08)</t>
  </si>
  <si>
    <t>North West: Maquassi Hills(NW404) - Table A1 Budget Summary for 4th Quarter ended 30 June 2019 (Figures Finalised as at 2019/11/08)</t>
  </si>
  <si>
    <t>North West: J B Marks(NW405) - Table A1 Budget Summary for 4th Quarter ended 30 June 2019 (Figures Finalised as at 2019/11/08)</t>
  </si>
  <si>
    <t>North West: Dr Kenneth Kaunda(DC40) - Table A1 Budget Summary for 4th Quarter ended 30 June 2019 (Figures Finalised as at 2019/11/08)</t>
  </si>
  <si>
    <t>Summary - Table A1 Budget Summary for 4th Quarter ended 30 June 2019 (Figures Finalised as at 2019/11/08)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</si>
  <si>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</si>
  <si>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</si>
  <si>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</si>
  <si>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</si>
  <si>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</si>
  <si>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SA10_10</t>
  </si>
  <si>
    <t>SA10_53</t>
  </si>
  <si>
    <t>SA10_54</t>
  </si>
  <si>
    <t>SA10_55</t>
  </si>
  <si>
    <t>SA10_84</t>
  </si>
  <si>
    <t>A8_18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</si>
</sst>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#,##0_);\(##,##0\);0_)"/>
    <numFmt numFmtId="177" formatCode="_(* #,##0,,_);_(* \(#,##0,,\);_(* &quot;–&quot;?_);_(@_)"/>
    <numFmt numFmtId="178" formatCode="_(* #,##0,_);_(* \(#,##0,\);_(* &quot;–&quot;?_);_(@_)"/>
    <numFmt numFmtId="179" formatCode="_ * #,##0_ ;_ * \-#,##0_ ;_ * &quot;-&quot;??_ ;_ @_ "/>
    <numFmt numFmtId="180" formatCode="0.0%;[Red]\(0.0%\)"/>
    <numFmt numFmtId="181" formatCode="_(* #,##0,_);_(* \(#,##0,\);_(* &quot;- &quot;?_);_(@_)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0"/>
      <color indexed="8"/>
      <name val="ARIAL NARRO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 NARROW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5" fillId="32" borderId="7" applyNumberFormat="0" applyFont="0" applyAlignment="0" applyProtection="0"/>
    <xf numFmtId="0" fontId="40" fillId="27" borderId="8" applyNumberFormat="0" applyAlignment="0" applyProtection="0"/>
    <xf numFmtId="9" fontId="25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17">
    <xf numFmtId="0" fontId="0" fillId="0" borderId="0" xfId="0" applyFont="1" applyAlignment="1">
      <alignment/>
    </xf>
    <xf numFmtId="0" fontId="44" fillId="0" borderId="0" xfId="0" applyFont="1" applyAlignment="1">
      <alignment wrapText="1"/>
    </xf>
    <xf numFmtId="0" fontId="0" fillId="0" borderId="0" xfId="0" applyFont="1" applyAlignment="1">
      <alignment/>
    </xf>
    <xf numFmtId="176" fontId="44" fillId="0" borderId="0" xfId="0" applyNumberFormat="1" applyFont="1" applyAlignment="1">
      <alignment horizontal="right" wrapText="1"/>
    </xf>
    <xf numFmtId="0" fontId="5" fillId="0" borderId="0" xfId="0" applyFont="1" applyFill="1" applyBorder="1" applyAlignment="1">
      <alignment horizontal="left"/>
    </xf>
    <xf numFmtId="180" fontId="5" fillId="0" borderId="0" xfId="59" applyNumberFormat="1" applyFont="1" applyFill="1" applyBorder="1" applyAlignment="1">
      <alignment horizontal="center"/>
    </xf>
    <xf numFmtId="181" fontId="5" fillId="0" borderId="10" xfId="0" applyNumberFormat="1" applyFont="1" applyFill="1" applyBorder="1" applyAlignment="1" applyProtection="1">
      <alignment/>
      <protection/>
    </xf>
    <xf numFmtId="181" fontId="3" fillId="0" borderId="10" xfId="0" applyNumberFormat="1" applyFont="1" applyFill="1" applyBorder="1" applyAlignment="1" applyProtection="1">
      <alignment/>
      <protection/>
    </xf>
    <xf numFmtId="0" fontId="3" fillId="0" borderId="11" xfId="0" applyFont="1" applyFill="1" applyBorder="1" applyAlignment="1" applyProtection="1">
      <alignment horizontal="center" vertical="center"/>
      <protection/>
    </xf>
    <xf numFmtId="0" fontId="3" fillId="0" borderId="12" xfId="0" applyFont="1" applyFill="1" applyBorder="1" applyAlignment="1" applyProtection="1">
      <alignment horizontal="center" vertical="center" wrapText="1"/>
      <protection/>
    </xf>
    <xf numFmtId="0" fontId="3" fillId="0" borderId="13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center" vertical="center" wrapText="1"/>
      <protection/>
    </xf>
    <xf numFmtId="0" fontId="3" fillId="0" borderId="15" xfId="0" applyFont="1" applyFill="1" applyBorder="1" applyAlignment="1" applyProtection="1">
      <alignment horizontal="left" vertical="center"/>
      <protection/>
    </xf>
    <xf numFmtId="0" fontId="3" fillId="0" borderId="16" xfId="0" applyFont="1" applyFill="1" applyBorder="1" applyAlignment="1" applyProtection="1">
      <alignment horizontal="center" vertical="center" wrapText="1"/>
      <protection/>
    </xf>
    <xf numFmtId="0" fontId="3" fillId="0" borderId="17" xfId="0" applyFont="1" applyFill="1" applyBorder="1" applyAlignment="1" applyProtection="1">
      <alignment horizontal="center" vertical="center" wrapText="1"/>
      <protection/>
    </xf>
    <xf numFmtId="0" fontId="3" fillId="0" borderId="18" xfId="0" applyFont="1" applyFill="1" applyBorder="1" applyAlignment="1" applyProtection="1">
      <alignment horizontal="center" vertical="center" wrapText="1"/>
      <protection/>
    </xf>
    <xf numFmtId="0" fontId="3" fillId="0" borderId="19" xfId="0" applyFont="1" applyFill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/>
      <protection/>
    </xf>
    <xf numFmtId="181" fontId="5" fillId="0" borderId="21" xfId="0" applyNumberFormat="1" applyFont="1" applyBorder="1" applyAlignment="1" applyProtection="1">
      <alignment/>
      <protection/>
    </xf>
    <xf numFmtId="181" fontId="5" fillId="0" borderId="10" xfId="0" applyNumberFormat="1" applyFont="1" applyBorder="1" applyAlignment="1" applyProtection="1">
      <alignment/>
      <protection/>
    </xf>
    <xf numFmtId="181" fontId="5" fillId="0" borderId="22" xfId="0" applyNumberFormat="1" applyFont="1" applyBorder="1" applyAlignment="1" applyProtection="1">
      <alignment/>
      <protection/>
    </xf>
    <xf numFmtId="181" fontId="5" fillId="0" borderId="0" xfId="0" applyNumberFormat="1" applyFont="1" applyBorder="1" applyAlignment="1" applyProtection="1">
      <alignment/>
      <protection/>
    </xf>
    <xf numFmtId="0" fontId="5" fillId="0" borderId="20" xfId="0" applyFont="1" applyBorder="1" applyAlignment="1" applyProtection="1">
      <alignment horizontal="left" indent="1"/>
      <protection/>
    </xf>
    <xf numFmtId="181" fontId="5" fillId="0" borderId="23" xfId="0" applyNumberFormat="1" applyFont="1" applyFill="1" applyBorder="1" applyAlignment="1" applyProtection="1">
      <alignment/>
      <protection/>
    </xf>
    <xf numFmtId="181" fontId="5" fillId="0" borderId="24" xfId="0" applyNumberFormat="1" applyFont="1" applyFill="1" applyBorder="1" applyAlignment="1" applyProtection="1">
      <alignment/>
      <protection/>
    </xf>
    <xf numFmtId="181" fontId="5" fillId="0" borderId="25" xfId="0" applyNumberFormat="1" applyFont="1" applyFill="1" applyBorder="1" applyAlignment="1" applyProtection="1">
      <alignment/>
      <protection/>
    </xf>
    <xf numFmtId="181" fontId="5" fillId="0" borderId="0" xfId="0" applyNumberFormat="1" applyFont="1" applyFill="1" applyBorder="1" applyAlignment="1" applyProtection="1">
      <alignment/>
      <protection/>
    </xf>
    <xf numFmtId="0" fontId="3" fillId="0" borderId="21" xfId="0" applyFont="1" applyBorder="1" applyAlignment="1" applyProtection="1">
      <alignment horizontal="left" vertical="top" wrapText="1"/>
      <protection/>
    </xf>
    <xf numFmtId="181" fontId="3" fillId="0" borderId="26" xfId="0" applyNumberFormat="1" applyFont="1" applyFill="1" applyBorder="1" applyAlignment="1" applyProtection="1">
      <alignment vertical="top"/>
      <protection/>
    </xf>
    <xf numFmtId="181" fontId="3" fillId="0" borderId="27" xfId="0" applyNumberFormat="1" applyFont="1" applyFill="1" applyBorder="1" applyAlignment="1" applyProtection="1">
      <alignment vertical="top"/>
      <protection/>
    </xf>
    <xf numFmtId="181" fontId="3" fillId="0" borderId="28" xfId="0" applyNumberFormat="1" applyFont="1" applyFill="1" applyBorder="1" applyAlignment="1" applyProtection="1">
      <alignment vertical="top"/>
      <protection/>
    </xf>
    <xf numFmtId="181" fontId="3" fillId="0" borderId="29" xfId="0" applyNumberFormat="1" applyFont="1" applyFill="1" applyBorder="1" applyAlignment="1" applyProtection="1">
      <alignment vertical="top"/>
      <protection/>
    </xf>
    <xf numFmtId="181" fontId="3" fillId="0" borderId="30" xfId="0" applyNumberFormat="1" applyFont="1" applyFill="1" applyBorder="1" applyAlignment="1" applyProtection="1">
      <alignment vertical="top"/>
      <protection/>
    </xf>
    <xf numFmtId="0" fontId="3" fillId="0" borderId="20" xfId="0" applyFont="1" applyBorder="1" applyAlignment="1" applyProtection="1">
      <alignment/>
      <protection/>
    </xf>
    <xf numFmtId="181" fontId="3" fillId="0" borderId="26" xfId="0" applyNumberFormat="1" applyFont="1" applyFill="1" applyBorder="1" applyAlignment="1" applyProtection="1">
      <alignment/>
      <protection/>
    </xf>
    <xf numFmtId="181" fontId="3" fillId="0" borderId="27" xfId="0" applyNumberFormat="1" applyFont="1" applyFill="1" applyBorder="1" applyAlignment="1" applyProtection="1">
      <alignment/>
      <protection/>
    </xf>
    <xf numFmtId="181" fontId="3" fillId="0" borderId="28" xfId="0" applyNumberFormat="1" applyFont="1" applyFill="1" applyBorder="1" applyAlignment="1" applyProtection="1">
      <alignment/>
      <protection/>
    </xf>
    <xf numFmtId="181" fontId="3" fillId="0" borderId="29" xfId="0" applyNumberFormat="1" applyFont="1" applyFill="1" applyBorder="1" applyAlignment="1" applyProtection="1">
      <alignment/>
      <protection/>
    </xf>
    <xf numFmtId="181" fontId="3" fillId="0" borderId="30" xfId="0" applyNumberFormat="1" applyFont="1" applyFill="1" applyBorder="1" applyAlignment="1" applyProtection="1">
      <alignment/>
      <protection/>
    </xf>
    <xf numFmtId="181" fontId="3" fillId="0" borderId="31" xfId="0" applyNumberFormat="1" applyFont="1" applyFill="1" applyBorder="1" applyAlignment="1" applyProtection="1">
      <alignment/>
      <protection/>
    </xf>
    <xf numFmtId="181" fontId="3" fillId="0" borderId="32" xfId="0" applyNumberFormat="1" applyFont="1" applyFill="1" applyBorder="1" applyAlignment="1" applyProtection="1">
      <alignment/>
      <protection/>
    </xf>
    <xf numFmtId="181" fontId="3" fillId="0" borderId="33" xfId="0" applyNumberFormat="1" applyFont="1" applyFill="1" applyBorder="1" applyAlignment="1" applyProtection="1">
      <alignment/>
      <protection/>
    </xf>
    <xf numFmtId="181" fontId="3" fillId="0" borderId="34" xfId="0" applyNumberFormat="1" applyFont="1" applyFill="1" applyBorder="1" applyAlignment="1" applyProtection="1">
      <alignment/>
      <protection/>
    </xf>
    <xf numFmtId="181" fontId="3" fillId="0" borderId="35" xfId="0" applyNumberFormat="1" applyFont="1" applyFill="1" applyBorder="1" applyAlignment="1" applyProtection="1">
      <alignment/>
      <protection/>
    </xf>
    <xf numFmtId="0" fontId="5" fillId="0" borderId="20" xfId="0" applyFont="1" applyBorder="1" applyAlignment="1" applyProtection="1">
      <alignment horizontal="left" vertical="top" wrapText="1" indent="1"/>
      <protection/>
    </xf>
    <xf numFmtId="181" fontId="5" fillId="0" borderId="24" xfId="0" applyNumberFormat="1" applyFont="1" applyFill="1" applyBorder="1" applyAlignment="1" applyProtection="1">
      <alignment horizontal="left" vertical="top" wrapText="1"/>
      <protection/>
    </xf>
    <xf numFmtId="181" fontId="5" fillId="0" borderId="10" xfId="0" applyNumberFormat="1" applyFont="1" applyFill="1" applyBorder="1" applyAlignment="1" applyProtection="1">
      <alignment horizontal="left" vertical="top" wrapText="1"/>
      <protection/>
    </xf>
    <xf numFmtId="181" fontId="5" fillId="0" borderId="23" xfId="0" applyNumberFormat="1" applyFont="1" applyFill="1" applyBorder="1" applyAlignment="1" applyProtection="1">
      <alignment horizontal="left" vertical="top" wrapText="1"/>
      <protection/>
    </xf>
    <xf numFmtId="181" fontId="5" fillId="0" borderId="25" xfId="0" applyNumberFormat="1" applyFont="1" applyFill="1" applyBorder="1" applyAlignment="1" applyProtection="1">
      <alignment horizontal="left" vertical="top" wrapText="1"/>
      <protection/>
    </xf>
    <xf numFmtId="181" fontId="5" fillId="0" borderId="0" xfId="0" applyNumberFormat="1" applyFont="1" applyFill="1" applyBorder="1" applyAlignment="1" applyProtection="1">
      <alignment horizontal="left" vertical="top" wrapText="1"/>
      <protection/>
    </xf>
    <xf numFmtId="181" fontId="5" fillId="0" borderId="36" xfId="0" applyNumberFormat="1" applyFont="1" applyFill="1" applyBorder="1" applyAlignment="1" applyProtection="1">
      <alignment/>
      <protection/>
    </xf>
    <xf numFmtId="181" fontId="5" fillId="0" borderId="37" xfId="0" applyNumberFormat="1" applyFont="1" applyFill="1" applyBorder="1" applyAlignment="1" applyProtection="1">
      <alignment/>
      <protection/>
    </xf>
    <xf numFmtId="181" fontId="5" fillId="0" borderId="38" xfId="0" applyNumberFormat="1" applyFont="1" applyFill="1" applyBorder="1" applyAlignment="1" applyProtection="1">
      <alignment/>
      <protection/>
    </xf>
    <xf numFmtId="181" fontId="5" fillId="0" borderId="39" xfId="0" applyNumberFormat="1" applyFont="1" applyFill="1" applyBorder="1" applyAlignment="1" applyProtection="1">
      <alignment/>
      <protection/>
    </xf>
    <xf numFmtId="181" fontId="5" fillId="0" borderId="40" xfId="0" applyNumberFormat="1" applyFont="1" applyFill="1" applyBorder="1" applyAlignment="1" applyProtection="1">
      <alignment/>
      <protection/>
    </xf>
    <xf numFmtId="0" fontId="3" fillId="0" borderId="20" xfId="0" applyFont="1" applyBorder="1" applyAlignment="1" applyProtection="1">
      <alignment vertical="top" wrapText="1"/>
      <protection/>
    </xf>
    <xf numFmtId="181" fontId="3" fillId="0" borderId="31" xfId="0" applyNumberFormat="1" applyFont="1" applyFill="1" applyBorder="1" applyAlignment="1" applyProtection="1">
      <alignment vertical="top"/>
      <protection/>
    </xf>
    <xf numFmtId="181" fontId="3" fillId="0" borderId="32" xfId="0" applyNumberFormat="1" applyFont="1" applyFill="1" applyBorder="1" applyAlignment="1" applyProtection="1">
      <alignment vertical="top"/>
      <protection/>
    </xf>
    <xf numFmtId="181" fontId="3" fillId="0" borderId="33" xfId="0" applyNumberFormat="1" applyFont="1" applyFill="1" applyBorder="1" applyAlignment="1" applyProtection="1">
      <alignment vertical="top"/>
      <protection/>
    </xf>
    <xf numFmtId="181" fontId="3" fillId="0" borderId="34" xfId="0" applyNumberFormat="1" applyFont="1" applyFill="1" applyBorder="1" applyAlignment="1" applyProtection="1">
      <alignment vertical="top"/>
      <protection/>
    </xf>
    <xf numFmtId="181" fontId="3" fillId="0" borderId="35" xfId="0" applyNumberFormat="1" applyFont="1" applyFill="1" applyBorder="1" applyAlignment="1" applyProtection="1">
      <alignment vertical="top"/>
      <protection/>
    </xf>
    <xf numFmtId="0" fontId="5" fillId="0" borderId="20" xfId="0" applyFont="1" applyBorder="1" applyAlignment="1" applyProtection="1">
      <alignment horizontal="left" wrapText="1" indent="1"/>
      <protection/>
    </xf>
    <xf numFmtId="0" fontId="3" fillId="0" borderId="20" xfId="0" applyFont="1" applyBorder="1" applyAlignment="1" applyProtection="1">
      <alignment wrapText="1"/>
      <protection/>
    </xf>
    <xf numFmtId="0" fontId="5" fillId="0" borderId="20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/>
      <protection/>
    </xf>
    <xf numFmtId="181" fontId="5" fillId="0" borderId="41" xfId="0" applyNumberFormat="1" applyFont="1" applyBorder="1" applyAlignment="1" applyProtection="1">
      <alignment/>
      <protection/>
    </xf>
    <xf numFmtId="181" fontId="5" fillId="0" borderId="42" xfId="0" applyNumberFormat="1" applyFont="1" applyBorder="1" applyAlignment="1" applyProtection="1">
      <alignment/>
      <protection/>
    </xf>
    <xf numFmtId="181" fontId="5" fillId="0" borderId="43" xfId="0" applyNumberFormat="1" applyFont="1" applyBorder="1" applyAlignment="1" applyProtection="1">
      <alignment/>
      <protection/>
    </xf>
    <xf numFmtId="181" fontId="5" fillId="0" borderId="44" xfId="0" applyNumberFormat="1" applyFont="1" applyBorder="1" applyAlignment="1" applyProtection="1">
      <alignment/>
      <protection/>
    </xf>
    <xf numFmtId="181" fontId="3" fillId="0" borderId="23" xfId="0" applyNumberFormat="1" applyFont="1" applyFill="1" applyBorder="1" applyAlignment="1" applyProtection="1">
      <alignment/>
      <protection/>
    </xf>
    <xf numFmtId="181" fontId="3" fillId="0" borderId="24" xfId="0" applyNumberFormat="1" applyFont="1" applyFill="1" applyBorder="1" applyAlignment="1" applyProtection="1">
      <alignment/>
      <protection/>
    </xf>
    <xf numFmtId="181" fontId="3" fillId="0" borderId="25" xfId="0" applyNumberFormat="1" applyFont="1" applyFill="1" applyBorder="1" applyAlignment="1" applyProtection="1">
      <alignment/>
      <protection/>
    </xf>
    <xf numFmtId="181" fontId="3" fillId="0" borderId="0" xfId="0" applyNumberFormat="1" applyFont="1" applyFill="1" applyBorder="1" applyAlignment="1" applyProtection="1">
      <alignment/>
      <protection/>
    </xf>
    <xf numFmtId="0" fontId="5" fillId="0" borderId="20" xfId="0" applyFont="1" applyBorder="1" applyAlignment="1" applyProtection="1">
      <alignment horizontal="left" vertical="top" indent="1"/>
      <protection/>
    </xf>
    <xf numFmtId="181" fontId="3" fillId="0" borderId="21" xfId="0" applyNumberFormat="1" applyFont="1" applyBorder="1" applyAlignment="1" applyProtection="1">
      <alignment/>
      <protection/>
    </xf>
    <xf numFmtId="181" fontId="3" fillId="0" borderId="10" xfId="0" applyNumberFormat="1" applyFont="1" applyBorder="1" applyAlignment="1" applyProtection="1">
      <alignment/>
      <protection/>
    </xf>
    <xf numFmtId="181" fontId="3" fillId="0" borderId="22" xfId="0" applyNumberFormat="1" applyFont="1" applyBorder="1" applyAlignment="1" applyProtection="1">
      <alignment/>
      <protection/>
    </xf>
    <xf numFmtId="181" fontId="3" fillId="0" borderId="0" xfId="0" applyNumberFormat="1" applyFont="1" applyBorder="1" applyAlignment="1" applyProtection="1">
      <alignment/>
      <protection/>
    </xf>
    <xf numFmtId="0" fontId="5" fillId="0" borderId="15" xfId="0" applyFont="1" applyBorder="1" applyAlignment="1" applyProtection="1">
      <alignment/>
      <protection/>
    </xf>
    <xf numFmtId="181" fontId="5" fillId="0" borderId="16" xfId="0" applyNumberFormat="1" applyFont="1" applyBorder="1" applyAlignment="1" applyProtection="1">
      <alignment/>
      <protection/>
    </xf>
    <xf numFmtId="181" fontId="5" fillId="0" borderId="17" xfId="0" applyNumberFormat="1" applyFont="1" applyBorder="1" applyAlignment="1" applyProtection="1">
      <alignment/>
      <protection/>
    </xf>
    <xf numFmtId="181" fontId="5" fillId="0" borderId="18" xfId="0" applyNumberFormat="1" applyFont="1" applyBorder="1" applyAlignment="1" applyProtection="1">
      <alignment/>
      <protection/>
    </xf>
    <xf numFmtId="181" fontId="5" fillId="0" borderId="19" xfId="0" applyNumberFormat="1" applyFont="1" applyBorder="1" applyAlignment="1" applyProtection="1">
      <alignment/>
      <protection/>
    </xf>
    <xf numFmtId="0" fontId="5" fillId="0" borderId="15" xfId="0" applyFont="1" applyFill="1" applyBorder="1" applyAlignment="1" applyProtection="1">
      <alignment/>
      <protection/>
    </xf>
    <xf numFmtId="181" fontId="5" fillId="0" borderId="16" xfId="0" applyNumberFormat="1" applyFont="1" applyFill="1" applyBorder="1" applyAlignment="1" applyProtection="1">
      <alignment/>
      <protection/>
    </xf>
    <xf numFmtId="181" fontId="5" fillId="0" borderId="17" xfId="0" applyNumberFormat="1" applyFont="1" applyFill="1" applyBorder="1" applyAlignment="1" applyProtection="1">
      <alignment/>
      <protection/>
    </xf>
    <xf numFmtId="181" fontId="5" fillId="0" borderId="18" xfId="0" applyNumberFormat="1" applyFont="1" applyFill="1" applyBorder="1" applyAlignment="1" applyProtection="1">
      <alignment/>
      <protection/>
    </xf>
    <xf numFmtId="181" fontId="5" fillId="0" borderId="19" xfId="0" applyNumberFormat="1" applyFont="1" applyFill="1" applyBorder="1" applyAlignment="1" applyProtection="1">
      <alignment/>
      <protection/>
    </xf>
    <xf numFmtId="181" fontId="5" fillId="0" borderId="21" xfId="0" applyNumberFormat="1" applyFont="1" applyFill="1" applyBorder="1" applyAlignment="1" applyProtection="1">
      <alignment/>
      <protection/>
    </xf>
    <xf numFmtId="181" fontId="5" fillId="0" borderId="22" xfId="0" applyNumberFormat="1" applyFont="1" applyFill="1" applyBorder="1" applyAlignment="1" applyProtection="1">
      <alignment/>
      <protection/>
    </xf>
    <xf numFmtId="0" fontId="5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Fill="1" applyBorder="1" applyAlignment="1" applyProtection="1">
      <alignment horizontal="left" indent="1"/>
      <protection/>
    </xf>
    <xf numFmtId="177" fontId="5" fillId="0" borderId="21" xfId="0" applyNumberFormat="1" applyFont="1" applyFill="1" applyBorder="1" applyAlignment="1" applyProtection="1">
      <alignment/>
      <protection/>
    </xf>
    <xf numFmtId="177" fontId="5" fillId="0" borderId="10" xfId="0" applyNumberFormat="1" applyFont="1" applyFill="1" applyBorder="1" applyAlignment="1" applyProtection="1">
      <alignment/>
      <protection/>
    </xf>
    <xf numFmtId="177" fontId="5" fillId="0" borderId="22" xfId="0" applyNumberFormat="1" applyFont="1" applyFill="1" applyBorder="1" applyAlignment="1" applyProtection="1">
      <alignment/>
      <protection/>
    </xf>
    <xf numFmtId="177" fontId="5" fillId="0" borderId="0" xfId="0" applyNumberFormat="1" applyFont="1" applyFill="1" applyBorder="1" applyAlignment="1" applyProtection="1">
      <alignment/>
      <protection/>
    </xf>
    <xf numFmtId="0" fontId="5" fillId="0" borderId="20" xfId="0" applyFont="1" applyFill="1" applyBorder="1" applyAlignment="1" applyProtection="1">
      <alignment horizontal="left" indent="2"/>
      <protection/>
    </xf>
    <xf numFmtId="179" fontId="5" fillId="0" borderId="21" xfId="42" applyNumberFormat="1" applyFont="1" applyFill="1" applyBorder="1" applyAlignment="1" applyProtection="1">
      <alignment/>
      <protection/>
    </xf>
    <xf numFmtId="179" fontId="5" fillId="0" borderId="10" xfId="42" applyNumberFormat="1" applyFont="1" applyFill="1" applyBorder="1" applyAlignment="1" applyProtection="1">
      <alignment/>
      <protection/>
    </xf>
    <xf numFmtId="179" fontId="5" fillId="0" borderId="22" xfId="42" applyNumberFormat="1" applyFont="1" applyFill="1" applyBorder="1" applyAlignment="1" applyProtection="1">
      <alignment/>
      <protection/>
    </xf>
    <xf numFmtId="179" fontId="5" fillId="0" borderId="0" xfId="42" applyNumberFormat="1" applyFont="1" applyFill="1" applyBorder="1" applyAlignment="1" applyProtection="1">
      <alignment/>
      <protection/>
    </xf>
    <xf numFmtId="177" fontId="5" fillId="0" borderId="16" xfId="0" applyNumberFormat="1" applyFont="1" applyFill="1" applyBorder="1" applyAlignment="1" applyProtection="1">
      <alignment/>
      <protection/>
    </xf>
    <xf numFmtId="177" fontId="5" fillId="0" borderId="17" xfId="0" applyNumberFormat="1" applyFont="1" applyFill="1" applyBorder="1" applyAlignment="1" applyProtection="1">
      <alignment/>
      <protection/>
    </xf>
    <xf numFmtId="177" fontId="5" fillId="0" borderId="18" xfId="0" applyNumberFormat="1" applyFont="1" applyFill="1" applyBorder="1" applyAlignment="1" applyProtection="1">
      <alignment/>
      <protection/>
    </xf>
    <xf numFmtId="177" fontId="5" fillId="0" borderId="19" xfId="0" applyNumberFormat="1" applyFont="1" applyFill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177" fontId="5" fillId="0" borderId="0" xfId="0" applyNumberFormat="1" applyFont="1" applyBorder="1" applyAlignment="1" applyProtection="1">
      <alignment/>
      <protection/>
    </xf>
    <xf numFmtId="0" fontId="5" fillId="0" borderId="0" xfId="0" applyFont="1" applyAlignment="1" applyProtection="1">
      <alignment horizontal="left" wrapText="1"/>
      <protection/>
    </xf>
    <xf numFmtId="0" fontId="5" fillId="0" borderId="0" xfId="0" applyFont="1" applyAlignment="1" applyProtection="1">
      <alignment/>
      <protection/>
    </xf>
    <xf numFmtId="0" fontId="2" fillId="0" borderId="19" xfId="0" applyFont="1" applyFill="1" applyBorder="1" applyAlignment="1" applyProtection="1">
      <alignment horizontal="left"/>
      <protection/>
    </xf>
    <xf numFmtId="0" fontId="0" fillId="0" borderId="19" xfId="0" applyFont="1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3" fillId="0" borderId="12" xfId="0" applyFont="1" applyFill="1" applyBorder="1" applyAlignment="1" applyProtection="1">
      <alignment horizontal="center" vertical="center"/>
      <protection/>
    </xf>
    <xf numFmtId="0" fontId="3" fillId="0" borderId="45" xfId="0" applyFont="1" applyFill="1" applyBorder="1" applyAlignment="1" applyProtection="1">
      <alignment horizontal="center" vertical="center"/>
      <protection/>
    </xf>
    <xf numFmtId="0" fontId="3" fillId="0" borderId="12" xfId="0" applyFont="1" applyFill="1" applyBorder="1" applyAlignment="1" applyProtection="1">
      <alignment horizontal="center" vertical="center" wrapText="1"/>
      <protection/>
    </xf>
    <xf numFmtId="0" fontId="3" fillId="0" borderId="45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5"/>
  <sheetViews>
    <sheetView showGridLines="0" tabSelected="1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11" width="9.7109375" style="0" customWidth="1"/>
  </cols>
  <sheetData>
    <row r="1" spans="1:11" ht="18" customHeight="1">
      <c r="A1" s="109" t="s">
        <v>96</v>
      </c>
      <c r="B1" s="110"/>
      <c r="C1" s="110"/>
      <c r="D1" s="111"/>
      <c r="E1" s="111"/>
      <c r="F1" s="111"/>
      <c r="G1" s="111"/>
      <c r="H1" s="111"/>
      <c r="I1" s="111"/>
      <c r="J1" s="111"/>
      <c r="K1" s="111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12" t="s">
        <v>5</v>
      </c>
      <c r="F2" s="113"/>
      <c r="G2" s="113"/>
      <c r="H2" s="113"/>
      <c r="I2" s="114" t="s">
        <v>6</v>
      </c>
      <c r="J2" s="115"/>
      <c r="K2" s="116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9</v>
      </c>
      <c r="E3" s="13" t="s">
        <v>10</v>
      </c>
      <c r="F3" s="14" t="s">
        <v>11</v>
      </c>
      <c r="G3" s="15" t="s">
        <v>12</v>
      </c>
      <c r="H3" s="16" t="s">
        <v>13</v>
      </c>
      <c r="I3" s="13" t="s">
        <v>14</v>
      </c>
      <c r="J3" s="14" t="s">
        <v>15</v>
      </c>
      <c r="K3" s="15" t="s">
        <v>16</v>
      </c>
    </row>
    <row r="4" spans="1:11" ht="12.75">
      <c r="A4" s="17" t="s">
        <v>17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2.75">
      <c r="A5" s="22" t="s">
        <v>18</v>
      </c>
      <c r="B5" s="6">
        <v>1417145598</v>
      </c>
      <c r="C5" s="6">
        <v>1644185359</v>
      </c>
      <c r="D5" s="23">
        <v>1090931470</v>
      </c>
      <c r="E5" s="24">
        <v>1913125067</v>
      </c>
      <c r="F5" s="6">
        <v>1822190489</v>
      </c>
      <c r="G5" s="25">
        <v>1822190489</v>
      </c>
      <c r="H5" s="26">
        <v>1512832293</v>
      </c>
      <c r="I5" s="24">
        <v>2111340486</v>
      </c>
      <c r="J5" s="6">
        <v>2223512306</v>
      </c>
      <c r="K5" s="25">
        <v>2349177720</v>
      </c>
    </row>
    <row r="6" spans="1:11" ht="12.75">
      <c r="A6" s="22" t="s">
        <v>19</v>
      </c>
      <c r="B6" s="6">
        <v>5344580603</v>
      </c>
      <c r="C6" s="6">
        <v>6800349257</v>
      </c>
      <c r="D6" s="23">
        <v>3718235472</v>
      </c>
      <c r="E6" s="24">
        <v>7242329408</v>
      </c>
      <c r="F6" s="6">
        <v>6726605251</v>
      </c>
      <c r="G6" s="25">
        <v>6726605251</v>
      </c>
      <c r="H6" s="26">
        <v>4194670271</v>
      </c>
      <c r="I6" s="24">
        <v>8691054362</v>
      </c>
      <c r="J6" s="6">
        <v>9293798665</v>
      </c>
      <c r="K6" s="25">
        <v>10060501303</v>
      </c>
    </row>
    <row r="7" spans="1:11" ht="12.75">
      <c r="A7" s="22" t="s">
        <v>20</v>
      </c>
      <c r="B7" s="6">
        <v>108109782</v>
      </c>
      <c r="C7" s="6">
        <v>122401956</v>
      </c>
      <c r="D7" s="23">
        <v>44443994</v>
      </c>
      <c r="E7" s="24">
        <v>62772717</v>
      </c>
      <c r="F7" s="6">
        <v>73758452</v>
      </c>
      <c r="G7" s="25">
        <v>73758452</v>
      </c>
      <c r="H7" s="26">
        <v>78485935</v>
      </c>
      <c r="I7" s="24">
        <v>97792346</v>
      </c>
      <c r="J7" s="6">
        <v>102295931</v>
      </c>
      <c r="K7" s="25">
        <v>107123141</v>
      </c>
    </row>
    <row r="8" spans="1:11" ht="12.75">
      <c r="A8" s="22" t="s">
        <v>21</v>
      </c>
      <c r="B8" s="6">
        <v>4464692645</v>
      </c>
      <c r="C8" s="6">
        <v>4608946003</v>
      </c>
      <c r="D8" s="23">
        <v>3125268705</v>
      </c>
      <c r="E8" s="24">
        <v>5366718054</v>
      </c>
      <c r="F8" s="6">
        <v>5345022665</v>
      </c>
      <c r="G8" s="25">
        <v>5345022665</v>
      </c>
      <c r="H8" s="26">
        <v>3759105486</v>
      </c>
      <c r="I8" s="24">
        <v>6009229125</v>
      </c>
      <c r="J8" s="6">
        <v>6501861454</v>
      </c>
      <c r="K8" s="25">
        <v>7140867270</v>
      </c>
    </row>
    <row r="9" spans="1:11" ht="12.75">
      <c r="A9" s="22" t="s">
        <v>22</v>
      </c>
      <c r="B9" s="6">
        <v>1143075349</v>
      </c>
      <c r="C9" s="6">
        <v>1474180995</v>
      </c>
      <c r="D9" s="23">
        <v>745248738</v>
      </c>
      <c r="E9" s="24">
        <v>2209488602</v>
      </c>
      <c r="F9" s="6">
        <v>2329812832</v>
      </c>
      <c r="G9" s="25">
        <v>2329812832</v>
      </c>
      <c r="H9" s="26">
        <v>1787822457</v>
      </c>
      <c r="I9" s="24">
        <v>1692565493</v>
      </c>
      <c r="J9" s="6">
        <v>1808364724</v>
      </c>
      <c r="K9" s="25">
        <v>1905352061</v>
      </c>
    </row>
    <row r="10" spans="1:11" ht="20.25">
      <c r="A10" s="27" t="s">
        <v>97</v>
      </c>
      <c r="B10" s="28">
        <f>SUM(B5:B9)</f>
        <v>12477603977</v>
      </c>
      <c r="C10" s="29">
        <f aca="true" t="shared" si="0" ref="C10:K10">SUM(C5:C9)</f>
        <v>14650063570</v>
      </c>
      <c r="D10" s="30">
        <f t="shared" si="0"/>
        <v>8724128379</v>
      </c>
      <c r="E10" s="28">
        <f t="shared" si="0"/>
        <v>16794433848</v>
      </c>
      <c r="F10" s="29">
        <f t="shared" si="0"/>
        <v>16297389689</v>
      </c>
      <c r="G10" s="31">
        <f t="shared" si="0"/>
        <v>16297389689</v>
      </c>
      <c r="H10" s="32">
        <f t="shared" si="0"/>
        <v>11332916442</v>
      </c>
      <c r="I10" s="28">
        <f t="shared" si="0"/>
        <v>18601981812</v>
      </c>
      <c r="J10" s="29">
        <f t="shared" si="0"/>
        <v>19929833080</v>
      </c>
      <c r="K10" s="31">
        <f t="shared" si="0"/>
        <v>21563021495</v>
      </c>
    </row>
    <row r="11" spans="1:11" ht="12.75">
      <c r="A11" s="22" t="s">
        <v>23</v>
      </c>
      <c r="B11" s="6">
        <v>3397590500</v>
      </c>
      <c r="C11" s="6">
        <v>3906218619</v>
      </c>
      <c r="D11" s="23">
        <v>2153245512</v>
      </c>
      <c r="E11" s="24">
        <v>4350922148</v>
      </c>
      <c r="F11" s="6">
        <v>4518828466</v>
      </c>
      <c r="G11" s="25">
        <v>4518828466</v>
      </c>
      <c r="H11" s="26">
        <v>3125968471</v>
      </c>
      <c r="I11" s="24">
        <v>4983838298</v>
      </c>
      <c r="J11" s="6">
        <v>5269711008</v>
      </c>
      <c r="K11" s="25">
        <v>5573813015</v>
      </c>
    </row>
    <row r="12" spans="1:11" ht="12.75">
      <c r="A12" s="22" t="s">
        <v>24</v>
      </c>
      <c r="B12" s="6">
        <v>277696678</v>
      </c>
      <c r="C12" s="6">
        <v>299254685</v>
      </c>
      <c r="D12" s="23">
        <v>193793249</v>
      </c>
      <c r="E12" s="24">
        <v>352352053</v>
      </c>
      <c r="F12" s="6">
        <v>402380029</v>
      </c>
      <c r="G12" s="25">
        <v>402380029</v>
      </c>
      <c r="H12" s="26">
        <v>252771546</v>
      </c>
      <c r="I12" s="24">
        <v>388031768</v>
      </c>
      <c r="J12" s="6">
        <v>401960083</v>
      </c>
      <c r="K12" s="25">
        <v>438160550</v>
      </c>
    </row>
    <row r="13" spans="1:11" ht="12.75">
      <c r="A13" s="22" t="s">
        <v>98</v>
      </c>
      <c r="B13" s="6">
        <v>2221670003</v>
      </c>
      <c r="C13" s="6">
        <v>2304060906</v>
      </c>
      <c r="D13" s="23">
        <v>1423194813</v>
      </c>
      <c r="E13" s="24">
        <v>2605741481</v>
      </c>
      <c r="F13" s="6">
        <v>2517191826</v>
      </c>
      <c r="G13" s="25">
        <v>2517191826</v>
      </c>
      <c r="H13" s="26">
        <v>1414823788</v>
      </c>
      <c r="I13" s="24">
        <v>2521495227</v>
      </c>
      <c r="J13" s="6">
        <v>2680099627</v>
      </c>
      <c r="K13" s="25">
        <v>2834171344</v>
      </c>
    </row>
    <row r="14" spans="1:11" ht="12.75">
      <c r="A14" s="22" t="s">
        <v>25</v>
      </c>
      <c r="B14" s="6">
        <v>331003549</v>
      </c>
      <c r="C14" s="6">
        <v>432158620</v>
      </c>
      <c r="D14" s="23">
        <v>184226156</v>
      </c>
      <c r="E14" s="24">
        <v>254442380</v>
      </c>
      <c r="F14" s="6">
        <v>254298533</v>
      </c>
      <c r="G14" s="25">
        <v>254298533</v>
      </c>
      <c r="H14" s="26">
        <v>234358740</v>
      </c>
      <c r="I14" s="24">
        <v>241585191</v>
      </c>
      <c r="J14" s="6">
        <v>264991564</v>
      </c>
      <c r="K14" s="25">
        <v>277083410</v>
      </c>
    </row>
    <row r="15" spans="1:11" ht="12.75">
      <c r="A15" s="22" t="s">
        <v>26</v>
      </c>
      <c r="B15" s="6">
        <v>4144671028</v>
      </c>
      <c r="C15" s="6">
        <v>4955610965</v>
      </c>
      <c r="D15" s="23">
        <v>1755338214</v>
      </c>
      <c r="E15" s="24">
        <v>5117744629</v>
      </c>
      <c r="F15" s="6">
        <v>5067342866</v>
      </c>
      <c r="G15" s="25">
        <v>5067342866</v>
      </c>
      <c r="H15" s="26">
        <v>3615566904</v>
      </c>
      <c r="I15" s="24">
        <v>5678287661</v>
      </c>
      <c r="J15" s="6">
        <v>6078508669</v>
      </c>
      <c r="K15" s="25">
        <v>6420605053</v>
      </c>
    </row>
    <row r="16" spans="1:11" ht="12.75">
      <c r="A16" s="22" t="s">
        <v>21</v>
      </c>
      <c r="B16" s="6">
        <v>269757208</v>
      </c>
      <c r="C16" s="6">
        <v>215034721</v>
      </c>
      <c r="D16" s="23">
        <v>50218386</v>
      </c>
      <c r="E16" s="24">
        <v>108755150</v>
      </c>
      <c r="F16" s="6">
        <v>113349777</v>
      </c>
      <c r="G16" s="25">
        <v>113349777</v>
      </c>
      <c r="H16" s="26">
        <v>268296333</v>
      </c>
      <c r="I16" s="24">
        <v>82238729</v>
      </c>
      <c r="J16" s="6">
        <v>85132455</v>
      </c>
      <c r="K16" s="25">
        <v>91173595</v>
      </c>
    </row>
    <row r="17" spans="1:11" ht="12.75">
      <c r="A17" s="22" t="s">
        <v>27</v>
      </c>
      <c r="B17" s="6">
        <v>4562872536</v>
      </c>
      <c r="C17" s="6">
        <v>5037417004</v>
      </c>
      <c r="D17" s="23">
        <v>2802935452</v>
      </c>
      <c r="E17" s="24">
        <v>5558914558</v>
      </c>
      <c r="F17" s="6">
        <v>5952396366</v>
      </c>
      <c r="G17" s="25">
        <v>5952396366</v>
      </c>
      <c r="H17" s="26">
        <v>5969304079</v>
      </c>
      <c r="I17" s="24">
        <v>6000849962</v>
      </c>
      <c r="J17" s="6">
        <v>5995390893</v>
      </c>
      <c r="K17" s="25">
        <v>6179858558</v>
      </c>
    </row>
    <row r="18" spans="1:11" ht="12.75">
      <c r="A18" s="33" t="s">
        <v>28</v>
      </c>
      <c r="B18" s="34">
        <f>SUM(B11:B17)</f>
        <v>15205261502</v>
      </c>
      <c r="C18" s="35">
        <f aca="true" t="shared" si="1" ref="C18:K18">SUM(C11:C17)</f>
        <v>17149755520</v>
      </c>
      <c r="D18" s="36">
        <f t="shared" si="1"/>
        <v>8562951782</v>
      </c>
      <c r="E18" s="34">
        <f t="shared" si="1"/>
        <v>18348872399</v>
      </c>
      <c r="F18" s="35">
        <f t="shared" si="1"/>
        <v>18825787863</v>
      </c>
      <c r="G18" s="37">
        <f t="shared" si="1"/>
        <v>18825787863</v>
      </c>
      <c r="H18" s="38">
        <f t="shared" si="1"/>
        <v>14881089861</v>
      </c>
      <c r="I18" s="34">
        <f t="shared" si="1"/>
        <v>19896326836</v>
      </c>
      <c r="J18" s="35">
        <f t="shared" si="1"/>
        <v>20775794299</v>
      </c>
      <c r="K18" s="37">
        <f t="shared" si="1"/>
        <v>21814865525</v>
      </c>
    </row>
    <row r="19" spans="1:11" ht="12.75">
      <c r="A19" s="33" t="s">
        <v>29</v>
      </c>
      <c r="B19" s="39">
        <f>+B10-B18</f>
        <v>-2727657525</v>
      </c>
      <c r="C19" s="40">
        <f aca="true" t="shared" si="2" ref="C19:K19">+C10-C18</f>
        <v>-2499691950</v>
      </c>
      <c r="D19" s="41">
        <f t="shared" si="2"/>
        <v>161176597</v>
      </c>
      <c r="E19" s="39">
        <f t="shared" si="2"/>
        <v>-1554438551</v>
      </c>
      <c r="F19" s="40">
        <f t="shared" si="2"/>
        <v>-2528398174</v>
      </c>
      <c r="G19" s="42">
        <f t="shared" si="2"/>
        <v>-2528398174</v>
      </c>
      <c r="H19" s="43">
        <f t="shared" si="2"/>
        <v>-3548173419</v>
      </c>
      <c r="I19" s="39">
        <f t="shared" si="2"/>
        <v>-1294345024</v>
      </c>
      <c r="J19" s="40">
        <f t="shared" si="2"/>
        <v>-845961219</v>
      </c>
      <c r="K19" s="42">
        <f t="shared" si="2"/>
        <v>-251844030</v>
      </c>
    </row>
    <row r="20" spans="1:11" ht="20.25">
      <c r="A20" s="44" t="s">
        <v>30</v>
      </c>
      <c r="B20" s="45">
        <v>2020761266</v>
      </c>
      <c r="C20" s="46">
        <v>2356716533</v>
      </c>
      <c r="D20" s="47">
        <v>841417771</v>
      </c>
      <c r="E20" s="45">
        <v>1804364519</v>
      </c>
      <c r="F20" s="46">
        <v>2095724009</v>
      </c>
      <c r="G20" s="48">
        <v>2095724009</v>
      </c>
      <c r="H20" s="49">
        <v>1290777277</v>
      </c>
      <c r="I20" s="45">
        <v>2227667795</v>
      </c>
      <c r="J20" s="46">
        <v>2268726029</v>
      </c>
      <c r="K20" s="48">
        <v>2466502385</v>
      </c>
    </row>
    <row r="21" spans="1:11" ht="12.75">
      <c r="A21" s="22" t="s">
        <v>99</v>
      </c>
      <c r="B21" s="50">
        <v>0</v>
      </c>
      <c r="C21" s="51">
        <v>0</v>
      </c>
      <c r="D21" s="52">
        <v>148286984</v>
      </c>
      <c r="E21" s="50">
        <v>28960552</v>
      </c>
      <c r="F21" s="51">
        <v>799960</v>
      </c>
      <c r="G21" s="53">
        <v>799960</v>
      </c>
      <c r="H21" s="54">
        <v>195463789</v>
      </c>
      <c r="I21" s="50">
        <v>148591710</v>
      </c>
      <c r="J21" s="51">
        <v>100832279</v>
      </c>
      <c r="K21" s="53">
        <v>108356977</v>
      </c>
    </row>
    <row r="22" spans="1:11" ht="12.75">
      <c r="A22" s="55" t="s">
        <v>100</v>
      </c>
      <c r="B22" s="56">
        <f>SUM(B19:B21)</f>
        <v>-706896259</v>
      </c>
      <c r="C22" s="57">
        <f aca="true" t="shared" si="3" ref="C22:K22">SUM(C19:C21)</f>
        <v>-142975417</v>
      </c>
      <c r="D22" s="58">
        <f t="shared" si="3"/>
        <v>1150881352</v>
      </c>
      <c r="E22" s="56">
        <f t="shared" si="3"/>
        <v>278886520</v>
      </c>
      <c r="F22" s="57">
        <f t="shared" si="3"/>
        <v>-431874205</v>
      </c>
      <c r="G22" s="59">
        <f t="shared" si="3"/>
        <v>-431874205</v>
      </c>
      <c r="H22" s="60">
        <f t="shared" si="3"/>
        <v>-2061932353</v>
      </c>
      <c r="I22" s="56">
        <f t="shared" si="3"/>
        <v>1081914481</v>
      </c>
      <c r="J22" s="57">
        <f t="shared" si="3"/>
        <v>1523597089</v>
      </c>
      <c r="K22" s="59">
        <f t="shared" si="3"/>
        <v>2323015332</v>
      </c>
    </row>
    <row r="23" spans="1:11" ht="12.75">
      <c r="A23" s="61" t="s">
        <v>31</v>
      </c>
      <c r="B23" s="6">
        <v>0</v>
      </c>
      <c r="C23" s="6">
        <v>0</v>
      </c>
      <c r="D23" s="23">
        <v>9834752</v>
      </c>
      <c r="E23" s="24">
        <v>6895300</v>
      </c>
      <c r="F23" s="6">
        <v>7195300</v>
      </c>
      <c r="G23" s="25">
        <v>7195300</v>
      </c>
      <c r="H23" s="26">
        <v>232772</v>
      </c>
      <c r="I23" s="24">
        <v>1615600</v>
      </c>
      <c r="J23" s="6">
        <v>1702842</v>
      </c>
      <c r="K23" s="25">
        <v>1794796</v>
      </c>
    </row>
    <row r="24" spans="1:11" ht="12.75">
      <c r="A24" s="62" t="s">
        <v>32</v>
      </c>
      <c r="B24" s="39">
        <f>SUM(B22:B23)</f>
        <v>-706896259</v>
      </c>
      <c r="C24" s="40">
        <f aca="true" t="shared" si="4" ref="C24:K24">SUM(C22:C23)</f>
        <v>-142975417</v>
      </c>
      <c r="D24" s="41">
        <f t="shared" si="4"/>
        <v>1160716104</v>
      </c>
      <c r="E24" s="39">
        <f t="shared" si="4"/>
        <v>285781820</v>
      </c>
      <c r="F24" s="40">
        <f t="shared" si="4"/>
        <v>-424678905</v>
      </c>
      <c r="G24" s="42">
        <f t="shared" si="4"/>
        <v>-424678905</v>
      </c>
      <c r="H24" s="43">
        <f t="shared" si="4"/>
        <v>-2061699581</v>
      </c>
      <c r="I24" s="39">
        <f t="shared" si="4"/>
        <v>1083530081</v>
      </c>
      <c r="J24" s="40">
        <f t="shared" si="4"/>
        <v>1525299931</v>
      </c>
      <c r="K24" s="42">
        <f t="shared" si="4"/>
        <v>2324810128</v>
      </c>
    </row>
    <row r="25" spans="1:11" ht="4.5" customHeight="1">
      <c r="A25" s="63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2.75">
      <c r="A26" s="64" t="s">
        <v>101</v>
      </c>
      <c r="B26" s="65"/>
      <c r="C26" s="66"/>
      <c r="D26" s="67"/>
      <c r="E26" s="65"/>
      <c r="F26" s="66"/>
      <c r="G26" s="67"/>
      <c r="H26" s="68"/>
      <c r="I26" s="65"/>
      <c r="J26" s="66"/>
      <c r="K26" s="67"/>
    </row>
    <row r="27" spans="1:11" ht="12.75">
      <c r="A27" s="33" t="s">
        <v>33</v>
      </c>
      <c r="B27" s="7">
        <v>2967423240</v>
      </c>
      <c r="C27" s="7">
        <v>3410519312</v>
      </c>
      <c r="D27" s="69">
        <v>10934264071</v>
      </c>
      <c r="E27" s="70">
        <v>6687708267</v>
      </c>
      <c r="F27" s="7">
        <v>7441604820</v>
      </c>
      <c r="G27" s="71">
        <v>7441604820</v>
      </c>
      <c r="H27" s="72">
        <v>1854670683</v>
      </c>
      <c r="I27" s="70">
        <v>4289598668</v>
      </c>
      <c r="J27" s="7">
        <v>3589018501</v>
      </c>
      <c r="K27" s="71">
        <v>3816164805</v>
      </c>
    </row>
    <row r="28" spans="1:11" ht="12.75">
      <c r="A28" s="73" t="s">
        <v>34</v>
      </c>
      <c r="B28" s="6">
        <v>2319960106</v>
      </c>
      <c r="C28" s="6">
        <v>2788551401</v>
      </c>
      <c r="D28" s="23">
        <v>1879161627</v>
      </c>
      <c r="E28" s="24">
        <v>2548769527</v>
      </c>
      <c r="F28" s="6">
        <v>2648865556</v>
      </c>
      <c r="G28" s="25">
        <v>2648865556</v>
      </c>
      <c r="H28" s="26">
        <v>1206284102</v>
      </c>
      <c r="I28" s="24">
        <v>2103183855</v>
      </c>
      <c r="J28" s="6">
        <v>1991404466</v>
      </c>
      <c r="K28" s="25">
        <v>2150847928</v>
      </c>
    </row>
    <row r="29" spans="1:11" ht="12.75">
      <c r="A29" s="22"/>
      <c r="B29" s="6"/>
      <c r="C29" s="6"/>
      <c r="D29" s="23"/>
      <c r="E29" s="24"/>
      <c r="F29" s="6"/>
      <c r="G29" s="25"/>
      <c r="H29" s="26"/>
      <c r="I29" s="24"/>
      <c r="J29" s="6"/>
      <c r="K29" s="25"/>
    </row>
    <row r="30" spans="1:11" ht="12.75">
      <c r="A30" s="22" t="s">
        <v>35</v>
      </c>
      <c r="B30" s="6">
        <v>167550081</v>
      </c>
      <c r="C30" s="6">
        <v>18294434</v>
      </c>
      <c r="D30" s="23">
        <v>1396508208</v>
      </c>
      <c r="E30" s="24">
        <v>261869990</v>
      </c>
      <c r="F30" s="6">
        <v>231869990</v>
      </c>
      <c r="G30" s="25">
        <v>231869990</v>
      </c>
      <c r="H30" s="26">
        <v>13270103</v>
      </c>
      <c r="I30" s="24">
        <v>60000000</v>
      </c>
      <c r="J30" s="6">
        <v>60000000</v>
      </c>
      <c r="K30" s="25">
        <v>64200000</v>
      </c>
    </row>
    <row r="31" spans="1:11" ht="12.75">
      <c r="A31" s="22" t="s">
        <v>36</v>
      </c>
      <c r="B31" s="6">
        <v>479913053</v>
      </c>
      <c r="C31" s="6">
        <v>603673477</v>
      </c>
      <c r="D31" s="23">
        <v>5223734973</v>
      </c>
      <c r="E31" s="24">
        <v>2521346121</v>
      </c>
      <c r="F31" s="6">
        <v>2615693167</v>
      </c>
      <c r="G31" s="25">
        <v>2615693167</v>
      </c>
      <c r="H31" s="26">
        <v>-76958317</v>
      </c>
      <c r="I31" s="24">
        <v>1349578783</v>
      </c>
      <c r="J31" s="6">
        <v>861707657</v>
      </c>
      <c r="K31" s="25">
        <v>903609257</v>
      </c>
    </row>
    <row r="32" spans="1:11" ht="12.75">
      <c r="A32" s="33" t="s">
        <v>37</v>
      </c>
      <c r="B32" s="7">
        <f>SUM(B28:B31)</f>
        <v>2967423240</v>
      </c>
      <c r="C32" s="7">
        <f aca="true" t="shared" si="5" ref="C32:K32">SUM(C28:C31)</f>
        <v>3410519312</v>
      </c>
      <c r="D32" s="69">
        <f t="shared" si="5"/>
        <v>8499404808</v>
      </c>
      <c r="E32" s="70">
        <f t="shared" si="5"/>
        <v>5331985638</v>
      </c>
      <c r="F32" s="7">
        <f t="shared" si="5"/>
        <v>5496428713</v>
      </c>
      <c r="G32" s="71">
        <f t="shared" si="5"/>
        <v>5496428713</v>
      </c>
      <c r="H32" s="72">
        <f t="shared" si="5"/>
        <v>1142595888</v>
      </c>
      <c r="I32" s="70">
        <f t="shared" si="5"/>
        <v>3512762638</v>
      </c>
      <c r="J32" s="7">
        <f t="shared" si="5"/>
        <v>2913112123</v>
      </c>
      <c r="K32" s="71">
        <f t="shared" si="5"/>
        <v>3118657185</v>
      </c>
    </row>
    <row r="33" spans="1:11" ht="4.5" customHeight="1">
      <c r="A33" s="33"/>
      <c r="B33" s="74"/>
      <c r="C33" s="75"/>
      <c r="D33" s="76"/>
      <c r="E33" s="74"/>
      <c r="F33" s="75"/>
      <c r="G33" s="76"/>
      <c r="H33" s="77"/>
      <c r="I33" s="74"/>
      <c r="J33" s="75"/>
      <c r="K33" s="76"/>
    </row>
    <row r="34" spans="1:11" ht="12.75">
      <c r="A34" s="64" t="s">
        <v>38</v>
      </c>
      <c r="B34" s="65"/>
      <c r="C34" s="66"/>
      <c r="D34" s="67"/>
      <c r="E34" s="65"/>
      <c r="F34" s="66"/>
      <c r="G34" s="67"/>
      <c r="H34" s="68"/>
      <c r="I34" s="65"/>
      <c r="J34" s="66"/>
      <c r="K34" s="67"/>
    </row>
    <row r="35" spans="1:11" ht="12.75">
      <c r="A35" s="22" t="s">
        <v>39</v>
      </c>
      <c r="B35" s="6">
        <v>3794429462</v>
      </c>
      <c r="C35" s="6">
        <v>4706574365</v>
      </c>
      <c r="D35" s="23">
        <v>5891098160</v>
      </c>
      <c r="E35" s="24">
        <v>2989137389</v>
      </c>
      <c r="F35" s="6">
        <v>3901041851</v>
      </c>
      <c r="G35" s="25">
        <v>3901041851</v>
      </c>
      <c r="H35" s="26">
        <v>3390068787</v>
      </c>
      <c r="I35" s="24">
        <v>6657175370</v>
      </c>
      <c r="J35" s="6">
        <v>5631619813</v>
      </c>
      <c r="K35" s="25">
        <v>6131081555</v>
      </c>
    </row>
    <row r="36" spans="1:11" ht="12.75">
      <c r="A36" s="22" t="s">
        <v>40</v>
      </c>
      <c r="B36" s="6">
        <v>36734235337</v>
      </c>
      <c r="C36" s="6">
        <v>44306456718</v>
      </c>
      <c r="D36" s="23">
        <v>24100529281</v>
      </c>
      <c r="E36" s="24">
        <v>22345783367</v>
      </c>
      <c r="F36" s="6">
        <v>25427840578</v>
      </c>
      <c r="G36" s="25">
        <v>25427840578</v>
      </c>
      <c r="H36" s="26">
        <v>17825744191</v>
      </c>
      <c r="I36" s="24">
        <v>23193108187</v>
      </c>
      <c r="J36" s="6">
        <v>22476080219</v>
      </c>
      <c r="K36" s="25">
        <v>22922958221</v>
      </c>
    </row>
    <row r="37" spans="1:11" ht="12.75">
      <c r="A37" s="22" t="s">
        <v>41</v>
      </c>
      <c r="B37" s="6">
        <v>5731973145</v>
      </c>
      <c r="C37" s="6">
        <v>6428055002</v>
      </c>
      <c r="D37" s="23">
        <v>5501571006</v>
      </c>
      <c r="E37" s="24">
        <v>3157605498</v>
      </c>
      <c r="F37" s="6">
        <v>3854968806</v>
      </c>
      <c r="G37" s="25">
        <v>3854968806</v>
      </c>
      <c r="H37" s="26">
        <v>6172740366</v>
      </c>
      <c r="I37" s="24">
        <v>5036465412</v>
      </c>
      <c r="J37" s="6">
        <v>4433244894</v>
      </c>
      <c r="K37" s="25">
        <v>3967405062</v>
      </c>
    </row>
    <row r="38" spans="1:11" ht="12.75">
      <c r="A38" s="22" t="s">
        <v>42</v>
      </c>
      <c r="B38" s="6">
        <v>3610392292</v>
      </c>
      <c r="C38" s="6">
        <v>3724660968</v>
      </c>
      <c r="D38" s="23">
        <v>2168831424</v>
      </c>
      <c r="E38" s="24">
        <v>2566958121</v>
      </c>
      <c r="F38" s="6">
        <v>2551879858</v>
      </c>
      <c r="G38" s="25">
        <v>2551879858</v>
      </c>
      <c r="H38" s="26">
        <v>659534131</v>
      </c>
      <c r="I38" s="24">
        <v>2822097909</v>
      </c>
      <c r="J38" s="6">
        <v>2960693968</v>
      </c>
      <c r="K38" s="25">
        <v>3096803761</v>
      </c>
    </row>
    <row r="39" spans="1:11" ht="12.75">
      <c r="A39" s="22" t="s">
        <v>43</v>
      </c>
      <c r="B39" s="6">
        <v>31186299362</v>
      </c>
      <c r="C39" s="6">
        <v>38860315113</v>
      </c>
      <c r="D39" s="23">
        <v>21169408066</v>
      </c>
      <c r="E39" s="24">
        <v>19338365938</v>
      </c>
      <c r="F39" s="6">
        <v>23361103291</v>
      </c>
      <c r="G39" s="25">
        <v>23361103291</v>
      </c>
      <c r="H39" s="26">
        <v>17341649270</v>
      </c>
      <c r="I39" s="24">
        <v>20650324308</v>
      </c>
      <c r="J39" s="6">
        <v>19067399026</v>
      </c>
      <c r="K39" s="25">
        <v>19698436214</v>
      </c>
    </row>
    <row r="40" spans="1:11" ht="4.5" customHeight="1">
      <c r="A40" s="63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2.75">
      <c r="A41" s="64" t="s">
        <v>44</v>
      </c>
      <c r="B41" s="65"/>
      <c r="C41" s="66"/>
      <c r="D41" s="67"/>
      <c r="E41" s="65"/>
      <c r="F41" s="66"/>
      <c r="G41" s="67"/>
      <c r="H41" s="68"/>
      <c r="I41" s="65"/>
      <c r="J41" s="66"/>
      <c r="K41" s="67"/>
    </row>
    <row r="42" spans="1:11" ht="12.75">
      <c r="A42" s="22" t="s">
        <v>45</v>
      </c>
      <c r="B42" s="6">
        <v>2303243034</v>
      </c>
      <c r="C42" s="6">
        <v>3783899478</v>
      </c>
      <c r="D42" s="23">
        <v>-2742374414</v>
      </c>
      <c r="E42" s="24">
        <v>-12556317682</v>
      </c>
      <c r="F42" s="6">
        <v>-13103595911</v>
      </c>
      <c r="G42" s="25">
        <v>-13103595911</v>
      </c>
      <c r="H42" s="26">
        <v>-4248452036</v>
      </c>
      <c r="I42" s="24">
        <v>-12497124559</v>
      </c>
      <c r="J42" s="6">
        <v>-13160265501</v>
      </c>
      <c r="K42" s="25">
        <v>-13879925059</v>
      </c>
    </row>
    <row r="43" spans="1:11" ht="12.75">
      <c r="A43" s="22" t="s">
        <v>46</v>
      </c>
      <c r="B43" s="6">
        <v>-2407905996</v>
      </c>
      <c r="C43" s="6">
        <v>-3892593133</v>
      </c>
      <c r="D43" s="23">
        <v>-47052723</v>
      </c>
      <c r="E43" s="24">
        <v>-354868816</v>
      </c>
      <c r="F43" s="6">
        <v>-362056982</v>
      </c>
      <c r="G43" s="25">
        <v>-362056982</v>
      </c>
      <c r="H43" s="26">
        <v>64910655</v>
      </c>
      <c r="I43" s="24">
        <v>-364895182</v>
      </c>
      <c r="J43" s="6">
        <v>-296502255</v>
      </c>
      <c r="K43" s="25">
        <v>-304582490</v>
      </c>
    </row>
    <row r="44" spans="1:11" ht="12.75">
      <c r="A44" s="22" t="s">
        <v>47</v>
      </c>
      <c r="B44" s="6">
        <v>-5498489</v>
      </c>
      <c r="C44" s="6">
        <v>-227476078</v>
      </c>
      <c r="D44" s="23">
        <v>-28854235</v>
      </c>
      <c r="E44" s="24">
        <v>-159646980</v>
      </c>
      <c r="F44" s="6">
        <v>-128316184</v>
      </c>
      <c r="G44" s="25">
        <v>-128316184</v>
      </c>
      <c r="H44" s="26">
        <v>-1067931</v>
      </c>
      <c r="I44" s="24">
        <v>-188475236</v>
      </c>
      <c r="J44" s="6">
        <v>-108848792</v>
      </c>
      <c r="K44" s="25">
        <v>-113556657</v>
      </c>
    </row>
    <row r="45" spans="1:11" ht="12.75">
      <c r="A45" s="33" t="s">
        <v>48</v>
      </c>
      <c r="B45" s="7">
        <v>1069370604</v>
      </c>
      <c r="C45" s="7">
        <v>965039842</v>
      </c>
      <c r="D45" s="69">
        <v>-2837779348</v>
      </c>
      <c r="E45" s="70">
        <v>-12916096677</v>
      </c>
      <c r="F45" s="7">
        <v>-13075450539</v>
      </c>
      <c r="G45" s="71">
        <v>-13075450539</v>
      </c>
      <c r="H45" s="72">
        <v>-4992446705</v>
      </c>
      <c r="I45" s="70">
        <v>-13003149614</v>
      </c>
      <c r="J45" s="7">
        <v>-13780002172</v>
      </c>
      <c r="K45" s="71">
        <v>-14586931481</v>
      </c>
    </row>
    <row r="46" spans="1:11" ht="4.5" customHeight="1">
      <c r="A46" s="63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2.75">
      <c r="A47" s="64" t="s">
        <v>49</v>
      </c>
      <c r="B47" s="65">
        <v>0</v>
      </c>
      <c r="C47" s="66">
        <v>0</v>
      </c>
      <c r="D47" s="67">
        <v>0</v>
      </c>
      <c r="E47" s="65">
        <v>0</v>
      </c>
      <c r="F47" s="66">
        <v>0</v>
      </c>
      <c r="G47" s="67">
        <v>0</v>
      </c>
      <c r="H47" s="68">
        <v>0</v>
      </c>
      <c r="I47" s="65">
        <v>0</v>
      </c>
      <c r="J47" s="66">
        <v>0</v>
      </c>
      <c r="K47" s="67">
        <v>0</v>
      </c>
    </row>
    <row r="48" spans="1:11" ht="12.75">
      <c r="A48" s="22" t="s">
        <v>50</v>
      </c>
      <c r="B48" s="6">
        <v>1144932411</v>
      </c>
      <c r="C48" s="6">
        <v>1089420006</v>
      </c>
      <c r="D48" s="23">
        <v>37283697</v>
      </c>
      <c r="E48" s="24">
        <v>-70050342</v>
      </c>
      <c r="F48" s="6">
        <v>-178062518</v>
      </c>
      <c r="G48" s="25">
        <v>-178062518</v>
      </c>
      <c r="H48" s="26">
        <v>-612439865</v>
      </c>
      <c r="I48" s="24">
        <v>-161971010</v>
      </c>
      <c r="J48" s="6">
        <v>191356794</v>
      </c>
      <c r="K48" s="25">
        <v>762672770</v>
      </c>
    </row>
    <row r="49" spans="1:11" ht="12.75">
      <c r="A49" s="22" t="s">
        <v>51</v>
      </c>
      <c r="B49" s="6">
        <f>+B75</f>
        <v>3069878268.6093674</v>
      </c>
      <c r="C49" s="6">
        <f aca="true" t="shared" si="6" ref="C49:K49">+C75</f>
        <v>2772208820.883696</v>
      </c>
      <c r="D49" s="23">
        <f t="shared" si="6"/>
        <v>4646433990.314248</v>
      </c>
      <c r="E49" s="24">
        <f t="shared" si="6"/>
        <v>2686098581.8147607</v>
      </c>
      <c r="F49" s="6">
        <f t="shared" si="6"/>
        <v>3394769867.6649566</v>
      </c>
      <c r="G49" s="25">
        <f t="shared" si="6"/>
        <v>3394769867.6649566</v>
      </c>
      <c r="H49" s="26">
        <f t="shared" si="6"/>
        <v>1959176101.6897073</v>
      </c>
      <c r="I49" s="24">
        <f t="shared" si="6"/>
        <v>3435329387.686038</v>
      </c>
      <c r="J49" s="6">
        <f t="shared" si="6"/>
        <v>3117976329.477628</v>
      </c>
      <c r="K49" s="25">
        <f t="shared" si="6"/>
        <v>2666767552.982103</v>
      </c>
    </row>
    <row r="50" spans="1:11" ht="12.75">
      <c r="A50" s="33" t="s">
        <v>52</v>
      </c>
      <c r="B50" s="7">
        <f>+B48-B49</f>
        <v>-1924945857.6093674</v>
      </c>
      <c r="C50" s="7">
        <f aca="true" t="shared" si="7" ref="C50:K50">+C48-C49</f>
        <v>-1682788814.883696</v>
      </c>
      <c r="D50" s="69">
        <f t="shared" si="7"/>
        <v>-4609150293.314248</v>
      </c>
      <c r="E50" s="70">
        <f t="shared" si="7"/>
        <v>-2756148923.8147607</v>
      </c>
      <c r="F50" s="7">
        <f t="shared" si="7"/>
        <v>-3572832385.6649566</v>
      </c>
      <c r="G50" s="71">
        <f t="shared" si="7"/>
        <v>-3572832385.6649566</v>
      </c>
      <c r="H50" s="72">
        <f t="shared" si="7"/>
        <v>-2571615966.6897073</v>
      </c>
      <c r="I50" s="70">
        <f t="shared" si="7"/>
        <v>-3597300397.686038</v>
      </c>
      <c r="J50" s="7">
        <f t="shared" si="7"/>
        <v>-2926619535.477628</v>
      </c>
      <c r="K50" s="71">
        <f t="shared" si="7"/>
        <v>-1904094782.9821029</v>
      </c>
    </row>
    <row r="51" spans="1:11" ht="4.5" customHeight="1">
      <c r="A51" s="78"/>
      <c r="B51" s="79"/>
      <c r="C51" s="80"/>
      <c r="D51" s="81"/>
      <c r="E51" s="79"/>
      <c r="F51" s="80"/>
      <c r="G51" s="81"/>
      <c r="H51" s="82"/>
      <c r="I51" s="79"/>
      <c r="J51" s="80"/>
      <c r="K51" s="81"/>
    </row>
    <row r="52" spans="1:11" ht="12.75">
      <c r="A52" s="64" t="s">
        <v>53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2.75">
      <c r="A53" s="22" t="s">
        <v>54</v>
      </c>
      <c r="B53" s="6">
        <v>36668581653</v>
      </c>
      <c r="C53" s="6">
        <v>44189345074</v>
      </c>
      <c r="D53" s="23">
        <v>23135762477</v>
      </c>
      <c r="E53" s="24">
        <v>21506009526</v>
      </c>
      <c r="F53" s="6">
        <v>24573889053</v>
      </c>
      <c r="G53" s="25">
        <v>24573889053</v>
      </c>
      <c r="H53" s="26">
        <v>16525348789</v>
      </c>
      <c r="I53" s="24">
        <v>22408959568</v>
      </c>
      <c r="J53" s="6">
        <v>21717597853</v>
      </c>
      <c r="K53" s="25">
        <v>22046584299</v>
      </c>
    </row>
    <row r="54" spans="1:11" ht="12.75">
      <c r="A54" s="22" t="s">
        <v>55</v>
      </c>
      <c r="B54" s="6">
        <v>2221670003</v>
      </c>
      <c r="C54" s="6">
        <v>2304060906</v>
      </c>
      <c r="D54" s="23">
        <v>0</v>
      </c>
      <c r="E54" s="24">
        <v>2605536525</v>
      </c>
      <c r="F54" s="6">
        <v>2516986870</v>
      </c>
      <c r="G54" s="25">
        <v>2516986870</v>
      </c>
      <c r="H54" s="26">
        <v>1413145375</v>
      </c>
      <c r="I54" s="24">
        <v>2521282271</v>
      </c>
      <c r="J54" s="6">
        <v>2679875171</v>
      </c>
      <c r="K54" s="25">
        <v>2833934767</v>
      </c>
    </row>
    <row r="55" spans="1:11" ht="12.75">
      <c r="A55" s="22" t="s">
        <v>56</v>
      </c>
      <c r="B55" s="6">
        <v>30217296</v>
      </c>
      <c r="C55" s="6">
        <v>0</v>
      </c>
      <c r="D55" s="23">
        <v>2688512364</v>
      </c>
      <c r="E55" s="24">
        <v>1849556298</v>
      </c>
      <c r="F55" s="6">
        <v>1898369960</v>
      </c>
      <c r="G55" s="25">
        <v>1898369960</v>
      </c>
      <c r="H55" s="26">
        <v>361310148</v>
      </c>
      <c r="I55" s="24">
        <v>1720726444</v>
      </c>
      <c r="J55" s="6">
        <v>1249909811</v>
      </c>
      <c r="K55" s="25">
        <v>1271566818</v>
      </c>
    </row>
    <row r="56" spans="1:11" ht="12.75">
      <c r="A56" s="22" t="s">
        <v>57</v>
      </c>
      <c r="B56" s="6">
        <v>463772867</v>
      </c>
      <c r="C56" s="6">
        <v>550394681</v>
      </c>
      <c r="D56" s="23">
        <v>259902990</v>
      </c>
      <c r="E56" s="24">
        <v>776325927</v>
      </c>
      <c r="F56" s="6">
        <v>862533992</v>
      </c>
      <c r="G56" s="25">
        <v>862533992</v>
      </c>
      <c r="H56" s="26">
        <v>373805872</v>
      </c>
      <c r="I56" s="24">
        <v>887514356</v>
      </c>
      <c r="J56" s="6">
        <v>948979419</v>
      </c>
      <c r="K56" s="25">
        <v>1006720967</v>
      </c>
    </row>
    <row r="57" spans="1:11" ht="4.5" customHeight="1">
      <c r="A57" s="83"/>
      <c r="B57" s="84"/>
      <c r="C57" s="85"/>
      <c r="D57" s="86"/>
      <c r="E57" s="84"/>
      <c r="F57" s="85"/>
      <c r="G57" s="86"/>
      <c r="H57" s="87"/>
      <c r="I57" s="84"/>
      <c r="J57" s="85"/>
      <c r="K57" s="86"/>
    </row>
    <row r="58" spans="1:11" ht="12.75">
      <c r="A58" s="64" t="s">
        <v>58</v>
      </c>
      <c r="B58" s="18"/>
      <c r="C58" s="19"/>
      <c r="D58" s="20"/>
      <c r="E58" s="18"/>
      <c r="F58" s="19"/>
      <c r="G58" s="20"/>
      <c r="H58" s="21"/>
      <c r="I58" s="88"/>
      <c r="J58" s="6"/>
      <c r="K58" s="89"/>
    </row>
    <row r="59" spans="1:11" ht="12.75">
      <c r="A59" s="90" t="s">
        <v>59</v>
      </c>
      <c r="B59" s="6">
        <v>33455359</v>
      </c>
      <c r="C59" s="6">
        <v>270301299</v>
      </c>
      <c r="D59" s="23">
        <v>304378716</v>
      </c>
      <c r="E59" s="24">
        <v>809588349</v>
      </c>
      <c r="F59" s="6">
        <v>644562693</v>
      </c>
      <c r="G59" s="25">
        <v>644562693</v>
      </c>
      <c r="H59" s="26">
        <v>640905393</v>
      </c>
      <c r="I59" s="24">
        <v>729516986</v>
      </c>
      <c r="J59" s="6">
        <v>755039036</v>
      </c>
      <c r="K59" s="25">
        <v>781179077</v>
      </c>
    </row>
    <row r="60" spans="1:11" ht="12.75">
      <c r="A60" s="90" t="s">
        <v>60</v>
      </c>
      <c r="B60" s="6">
        <v>128157942</v>
      </c>
      <c r="C60" s="6">
        <v>49595751</v>
      </c>
      <c r="D60" s="23">
        <v>155602894</v>
      </c>
      <c r="E60" s="24">
        <v>313227298</v>
      </c>
      <c r="F60" s="6">
        <v>215700947</v>
      </c>
      <c r="G60" s="25">
        <v>215700947</v>
      </c>
      <c r="H60" s="26">
        <v>211539680</v>
      </c>
      <c r="I60" s="24">
        <v>475484153</v>
      </c>
      <c r="J60" s="6">
        <v>495471398</v>
      </c>
      <c r="K60" s="25">
        <v>515702401</v>
      </c>
    </row>
    <row r="61" spans="1:11" ht="12.75">
      <c r="A61" s="91" t="s">
        <v>61</v>
      </c>
      <c r="B61" s="92">
        <v>0</v>
      </c>
      <c r="C61" s="93">
        <v>0</v>
      </c>
      <c r="D61" s="94">
        <v>0</v>
      </c>
      <c r="E61" s="92">
        <v>0</v>
      </c>
      <c r="F61" s="93">
        <v>0</v>
      </c>
      <c r="G61" s="94">
        <v>0</v>
      </c>
      <c r="H61" s="95">
        <v>0</v>
      </c>
      <c r="I61" s="92">
        <v>0</v>
      </c>
      <c r="J61" s="93">
        <v>0</v>
      </c>
      <c r="K61" s="94">
        <v>0</v>
      </c>
    </row>
    <row r="62" spans="1:11" ht="12.75">
      <c r="A62" s="96" t="s">
        <v>62</v>
      </c>
      <c r="B62" s="97">
        <v>12291662</v>
      </c>
      <c r="C62" s="98">
        <v>12278526</v>
      </c>
      <c r="D62" s="99">
        <v>12255824</v>
      </c>
      <c r="E62" s="97">
        <v>311155</v>
      </c>
      <c r="F62" s="98">
        <v>250633</v>
      </c>
      <c r="G62" s="99">
        <v>250633</v>
      </c>
      <c r="H62" s="100">
        <v>250633</v>
      </c>
      <c r="I62" s="97">
        <v>252570</v>
      </c>
      <c r="J62" s="98">
        <v>258950</v>
      </c>
      <c r="K62" s="99">
        <v>265666</v>
      </c>
    </row>
    <row r="63" spans="1:11" ht="12.75">
      <c r="A63" s="96" t="s">
        <v>63</v>
      </c>
      <c r="B63" s="97">
        <v>39213983</v>
      </c>
      <c r="C63" s="98">
        <v>39216357</v>
      </c>
      <c r="D63" s="99">
        <v>39237276</v>
      </c>
      <c r="E63" s="97">
        <v>275998</v>
      </c>
      <c r="F63" s="98">
        <v>275998</v>
      </c>
      <c r="G63" s="99">
        <v>275998</v>
      </c>
      <c r="H63" s="100">
        <v>275998</v>
      </c>
      <c r="I63" s="97">
        <v>248507</v>
      </c>
      <c r="J63" s="98">
        <v>253826</v>
      </c>
      <c r="K63" s="99">
        <v>259413</v>
      </c>
    </row>
    <row r="64" spans="1:11" ht="12.75">
      <c r="A64" s="96" t="s">
        <v>64</v>
      </c>
      <c r="B64" s="97">
        <v>650912</v>
      </c>
      <c r="C64" s="98">
        <v>660853</v>
      </c>
      <c r="D64" s="99">
        <v>676796</v>
      </c>
      <c r="E64" s="97">
        <v>687706</v>
      </c>
      <c r="F64" s="98">
        <v>687706</v>
      </c>
      <c r="G64" s="99">
        <v>687706</v>
      </c>
      <c r="H64" s="100">
        <v>691353</v>
      </c>
      <c r="I64" s="97">
        <v>727560</v>
      </c>
      <c r="J64" s="98">
        <v>747759</v>
      </c>
      <c r="K64" s="99">
        <v>752050</v>
      </c>
    </row>
    <row r="65" spans="1:11" ht="12.75">
      <c r="A65" s="96" t="s">
        <v>65</v>
      </c>
      <c r="B65" s="97">
        <v>654953</v>
      </c>
      <c r="C65" s="98">
        <v>692625</v>
      </c>
      <c r="D65" s="99">
        <v>630018</v>
      </c>
      <c r="E65" s="97">
        <v>699442</v>
      </c>
      <c r="F65" s="98">
        <v>699442</v>
      </c>
      <c r="G65" s="99">
        <v>699442</v>
      </c>
      <c r="H65" s="100">
        <v>689122</v>
      </c>
      <c r="I65" s="97">
        <v>717841</v>
      </c>
      <c r="J65" s="98">
        <v>744440</v>
      </c>
      <c r="K65" s="99">
        <v>745798</v>
      </c>
    </row>
    <row r="66" spans="1:11" ht="4.5" customHeight="1">
      <c r="A66" s="83"/>
      <c r="B66" s="101"/>
      <c r="C66" s="102"/>
      <c r="D66" s="103"/>
      <c r="E66" s="101"/>
      <c r="F66" s="102"/>
      <c r="G66" s="103"/>
      <c r="H66" s="104"/>
      <c r="I66" s="101"/>
      <c r="J66" s="102"/>
      <c r="K66" s="103"/>
    </row>
    <row r="67" spans="1:11" ht="12.75">
      <c r="A67" s="105"/>
      <c r="B67" s="106"/>
      <c r="C67" s="106"/>
      <c r="D67" s="106"/>
      <c r="E67" s="106"/>
      <c r="F67" s="106"/>
      <c r="G67" s="106"/>
      <c r="H67" s="106"/>
      <c r="I67" s="106"/>
      <c r="J67" s="106"/>
      <c r="K67" s="106"/>
    </row>
    <row r="68" spans="1:11" ht="12.75">
      <c r="A68" s="107"/>
      <c r="B68" s="107"/>
      <c r="C68" s="107"/>
      <c r="D68" s="107"/>
      <c r="E68" s="107"/>
      <c r="F68" s="107"/>
      <c r="G68" s="107"/>
      <c r="H68" s="107"/>
      <c r="I68" s="107"/>
      <c r="J68" s="107"/>
      <c r="K68" s="107"/>
    </row>
    <row r="69" spans="1:11" ht="12.75">
      <c r="A69" s="108"/>
      <c r="B69" s="108"/>
      <c r="C69" s="108"/>
      <c r="D69" s="108"/>
      <c r="E69" s="108"/>
      <c r="F69" s="108"/>
      <c r="G69" s="108"/>
      <c r="H69" s="108"/>
      <c r="I69" s="108"/>
      <c r="J69" s="108"/>
      <c r="K69" s="108"/>
    </row>
    <row r="70" spans="1:11" ht="12.75" hidden="1">
      <c r="A70" s="4" t="s">
        <v>102</v>
      </c>
      <c r="B70" s="5">
        <f>IF(ISERROR(B71/B72),0,(B71/B72))</f>
        <v>0.9034640162778036</v>
      </c>
      <c r="C70" s="5">
        <f aca="true" t="shared" si="8" ref="C70:K70">IF(ISERROR(C71/C72),0,(C71/C72))</f>
        <v>0.9452329750755607</v>
      </c>
      <c r="D70" s="5">
        <f t="shared" si="8"/>
        <v>0.056884981881818925</v>
      </c>
      <c r="E70" s="5">
        <f t="shared" si="8"/>
        <v>0.018671040742733923</v>
      </c>
      <c r="F70" s="5">
        <f t="shared" si="8"/>
        <v>0.017636485986937067</v>
      </c>
      <c r="G70" s="5">
        <f t="shared" si="8"/>
        <v>0.017636485986937067</v>
      </c>
      <c r="H70" s="5">
        <f t="shared" si="8"/>
        <v>0.8631598499739194</v>
      </c>
      <c r="I70" s="5">
        <f t="shared" si="8"/>
        <v>0.13653383839811</v>
      </c>
      <c r="J70" s="5">
        <f t="shared" si="8"/>
        <v>0.1353728285095457</v>
      </c>
      <c r="K70" s="5">
        <f t="shared" si="8"/>
        <v>0.13395008336815062</v>
      </c>
    </row>
    <row r="71" spans="1:11" ht="12.75" hidden="1">
      <c r="A71" s="2" t="s">
        <v>103</v>
      </c>
      <c r="B71" s="2">
        <f>+B83</f>
        <v>6601525044</v>
      </c>
      <c r="C71" s="2">
        <f aca="true" t="shared" si="9" ref="C71:K71">+C83</f>
        <v>8638927896</v>
      </c>
      <c r="D71" s="2">
        <f t="shared" si="9"/>
        <v>305698715</v>
      </c>
      <c r="E71" s="2">
        <f t="shared" si="9"/>
        <v>187357952</v>
      </c>
      <c r="F71" s="2">
        <f t="shared" si="9"/>
        <v>165951918</v>
      </c>
      <c r="G71" s="2">
        <f t="shared" si="9"/>
        <v>165951918</v>
      </c>
      <c r="H71" s="2">
        <f t="shared" si="9"/>
        <v>5377104517</v>
      </c>
      <c r="I71" s="2">
        <f t="shared" si="9"/>
        <v>1569805916</v>
      </c>
      <c r="J71" s="2">
        <f t="shared" si="9"/>
        <v>1663285674</v>
      </c>
      <c r="K71" s="2">
        <f t="shared" si="9"/>
        <v>1771260023</v>
      </c>
    </row>
    <row r="72" spans="1:11" ht="12.75" hidden="1">
      <c r="A72" s="2" t="s">
        <v>104</v>
      </c>
      <c r="B72" s="2">
        <f>+B77</f>
        <v>7306904232</v>
      </c>
      <c r="C72" s="2">
        <f aca="true" t="shared" si="10" ref="C72:K72">+C77</f>
        <v>9139469447</v>
      </c>
      <c r="D72" s="2">
        <f t="shared" si="10"/>
        <v>5373979298</v>
      </c>
      <c r="E72" s="2">
        <f t="shared" si="10"/>
        <v>10034681761</v>
      </c>
      <c r="F72" s="2">
        <f t="shared" si="10"/>
        <v>9409579557</v>
      </c>
      <c r="G72" s="2">
        <f t="shared" si="10"/>
        <v>9409579557</v>
      </c>
      <c r="H72" s="2">
        <f t="shared" si="10"/>
        <v>6229558195</v>
      </c>
      <c r="I72" s="2">
        <f t="shared" si="10"/>
        <v>11497559392</v>
      </c>
      <c r="J72" s="2">
        <f t="shared" si="10"/>
        <v>12286702526</v>
      </c>
      <c r="K72" s="2">
        <f t="shared" si="10"/>
        <v>13223284215</v>
      </c>
    </row>
    <row r="73" spans="1:11" ht="12.75" hidden="1">
      <c r="A73" s="2" t="s">
        <v>105</v>
      </c>
      <c r="B73" s="2">
        <f>+B74</f>
        <v>1970678680.6666663</v>
      </c>
      <c r="C73" s="2">
        <f aca="true" t="shared" si="11" ref="C73:K73">+(C78+C80+C81+C82)-(B78+B80+B81+B82)</f>
        <v>947263545</v>
      </c>
      <c r="D73" s="2">
        <f t="shared" si="11"/>
        <v>2316785620</v>
      </c>
      <c r="E73" s="2">
        <f t="shared" si="11"/>
        <v>-2454183119</v>
      </c>
      <c r="F73" s="2">
        <f>+(F78+F80+F81+F82)-(D78+D80+D81+D82)</f>
        <v>-1558061986</v>
      </c>
      <c r="G73" s="2">
        <f>+(G78+G80+G81+G82)-(D78+D80+D81+D82)</f>
        <v>-1558061986</v>
      </c>
      <c r="H73" s="2">
        <f>+(H78+H80+H81+H82)-(D78+D80+D81+D82)</f>
        <v>-1678596269</v>
      </c>
      <c r="I73" s="2">
        <f>+(I78+I80+I81+I82)-(E78+E80+E81+E82)</f>
        <v>3622124888</v>
      </c>
      <c r="J73" s="2">
        <f t="shared" si="11"/>
        <v>-1380089829</v>
      </c>
      <c r="K73" s="2">
        <f t="shared" si="11"/>
        <v>-78515981</v>
      </c>
    </row>
    <row r="74" spans="1:11" ht="12.75" hidden="1">
      <c r="A74" s="2" t="s">
        <v>106</v>
      </c>
      <c r="B74" s="2">
        <f>+TREND(C74:E74)</f>
        <v>1970678680.6666663</v>
      </c>
      <c r="C74" s="2">
        <f>+C73</f>
        <v>947263545</v>
      </c>
      <c r="D74" s="2">
        <f aca="true" t="shared" si="12" ref="D74:K74">+D73</f>
        <v>2316785620</v>
      </c>
      <c r="E74" s="2">
        <f t="shared" si="12"/>
        <v>-2454183119</v>
      </c>
      <c r="F74" s="2">
        <f t="shared" si="12"/>
        <v>-1558061986</v>
      </c>
      <c r="G74" s="2">
        <f t="shared" si="12"/>
        <v>-1558061986</v>
      </c>
      <c r="H74" s="2">
        <f t="shared" si="12"/>
        <v>-1678596269</v>
      </c>
      <c r="I74" s="2">
        <f t="shared" si="12"/>
        <v>3622124888</v>
      </c>
      <c r="J74" s="2">
        <f t="shared" si="12"/>
        <v>-1380089829</v>
      </c>
      <c r="K74" s="2">
        <f t="shared" si="12"/>
        <v>-78515981</v>
      </c>
    </row>
    <row r="75" spans="1:11" ht="12.75" hidden="1">
      <c r="A75" s="2" t="s">
        <v>107</v>
      </c>
      <c r="B75" s="2">
        <f>+B84-(((B80+B81+B78)*B70)-B79)</f>
        <v>3069878268.6093674</v>
      </c>
      <c r="C75" s="2">
        <f aca="true" t="shared" si="13" ref="C75:K75">+C84-(((C80+C81+C78)*C70)-C79)</f>
        <v>2772208820.883696</v>
      </c>
      <c r="D75" s="2">
        <f t="shared" si="13"/>
        <v>4646433990.314248</v>
      </c>
      <c r="E75" s="2">
        <f t="shared" si="13"/>
        <v>2686098581.8147607</v>
      </c>
      <c r="F75" s="2">
        <f t="shared" si="13"/>
        <v>3394769867.6649566</v>
      </c>
      <c r="G75" s="2">
        <f t="shared" si="13"/>
        <v>3394769867.6649566</v>
      </c>
      <c r="H75" s="2">
        <f t="shared" si="13"/>
        <v>1959176101.6897073</v>
      </c>
      <c r="I75" s="2">
        <f t="shared" si="13"/>
        <v>3435329387.686038</v>
      </c>
      <c r="J75" s="2">
        <f t="shared" si="13"/>
        <v>3117976329.477628</v>
      </c>
      <c r="K75" s="2">
        <f t="shared" si="13"/>
        <v>2666767552.982103</v>
      </c>
    </row>
    <row r="76" spans="1:11" ht="12.75" hidden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3.5" hidden="1">
      <c r="A77" s="1" t="s">
        <v>66</v>
      </c>
      <c r="B77" s="3">
        <v>7306904232</v>
      </c>
      <c r="C77" s="3">
        <v>9139469447</v>
      </c>
      <c r="D77" s="3">
        <v>5373979298</v>
      </c>
      <c r="E77" s="3">
        <v>10034681761</v>
      </c>
      <c r="F77" s="3">
        <v>9409579557</v>
      </c>
      <c r="G77" s="3">
        <v>9409579557</v>
      </c>
      <c r="H77" s="3">
        <v>6229558195</v>
      </c>
      <c r="I77" s="3">
        <v>11497559392</v>
      </c>
      <c r="J77" s="3">
        <v>12286702526</v>
      </c>
      <c r="K77" s="3">
        <v>13223284215</v>
      </c>
    </row>
    <row r="78" spans="1:11" ht="13.5" hidden="1">
      <c r="A78" s="1" t="s">
        <v>67</v>
      </c>
      <c r="B78" s="3">
        <v>20258594</v>
      </c>
      <c r="C78" s="3">
        <v>7676376</v>
      </c>
      <c r="D78" s="3">
        <v>-44775268</v>
      </c>
      <c r="E78" s="3">
        <v>130583</v>
      </c>
      <c r="F78" s="3">
        <v>25393</v>
      </c>
      <c r="G78" s="3">
        <v>25393</v>
      </c>
      <c r="H78" s="3">
        <v>-1525515</v>
      </c>
      <c r="I78" s="3">
        <v>7267680</v>
      </c>
      <c r="J78" s="3">
        <v>7677991</v>
      </c>
      <c r="K78" s="3">
        <v>8111192</v>
      </c>
    </row>
    <row r="79" spans="1:11" ht="13.5" hidden="1">
      <c r="A79" s="1" t="s">
        <v>68</v>
      </c>
      <c r="B79" s="3">
        <v>5031201456</v>
      </c>
      <c r="C79" s="3">
        <v>5760611984</v>
      </c>
      <c r="D79" s="3">
        <v>4724522690</v>
      </c>
      <c r="E79" s="3">
        <v>2628485516</v>
      </c>
      <c r="F79" s="3">
        <v>3328283200</v>
      </c>
      <c r="G79" s="3">
        <v>3328283200</v>
      </c>
      <c r="H79" s="3">
        <v>5154839099</v>
      </c>
      <c r="I79" s="3">
        <v>3884839418</v>
      </c>
      <c r="J79" s="3">
        <v>3417451993</v>
      </c>
      <c r="K79" s="3">
        <v>2943472434</v>
      </c>
    </row>
    <row r="80" spans="1:11" ht="13.5" hidden="1">
      <c r="A80" s="1" t="s">
        <v>69</v>
      </c>
      <c r="B80" s="3">
        <v>1406938832</v>
      </c>
      <c r="C80" s="3">
        <v>2326864892</v>
      </c>
      <c r="D80" s="3">
        <v>3836292426</v>
      </c>
      <c r="E80" s="3">
        <v>2827641571</v>
      </c>
      <c r="F80" s="3">
        <v>3616092568</v>
      </c>
      <c r="G80" s="3">
        <v>3616092568</v>
      </c>
      <c r="H80" s="3">
        <v>1611553188</v>
      </c>
      <c r="I80" s="3">
        <v>5696638637</v>
      </c>
      <c r="J80" s="3">
        <v>4353950859</v>
      </c>
      <c r="K80" s="3">
        <v>4432766293</v>
      </c>
    </row>
    <row r="81" spans="1:11" ht="13.5" hidden="1">
      <c r="A81" s="1" t="s">
        <v>70</v>
      </c>
      <c r="B81" s="3">
        <v>743694997</v>
      </c>
      <c r="C81" s="3">
        <v>827010690</v>
      </c>
      <c r="D81" s="3">
        <v>1747963198</v>
      </c>
      <c r="E81" s="3">
        <v>256785369</v>
      </c>
      <c r="F81" s="3">
        <v>364560695</v>
      </c>
      <c r="G81" s="3">
        <v>364560695</v>
      </c>
      <c r="H81" s="3">
        <v>2250618589</v>
      </c>
      <c r="I81" s="3">
        <v>570970046</v>
      </c>
      <c r="J81" s="3">
        <v>532983849</v>
      </c>
      <c r="K81" s="3">
        <v>375036554</v>
      </c>
    </row>
    <row r="82" spans="1:11" ht="13.5" hidden="1">
      <c r="A82" s="1" t="s">
        <v>71</v>
      </c>
      <c r="B82" s="3">
        <v>103799054</v>
      </c>
      <c r="C82" s="3">
        <v>60403064</v>
      </c>
      <c r="D82" s="3">
        <v>-739714</v>
      </c>
      <c r="E82" s="3">
        <v>0</v>
      </c>
      <c r="F82" s="3">
        <v>0</v>
      </c>
      <c r="G82" s="3">
        <v>0</v>
      </c>
      <c r="H82" s="3">
        <v>-501889</v>
      </c>
      <c r="I82" s="3">
        <v>431806048</v>
      </c>
      <c r="J82" s="3">
        <v>431979883</v>
      </c>
      <c r="K82" s="3">
        <v>432162562</v>
      </c>
    </row>
    <row r="83" spans="1:11" ht="13.5" hidden="1">
      <c r="A83" s="1" t="s">
        <v>72</v>
      </c>
      <c r="B83" s="3">
        <v>6601525044</v>
      </c>
      <c r="C83" s="3">
        <v>8638927896</v>
      </c>
      <c r="D83" s="3">
        <v>305698715</v>
      </c>
      <c r="E83" s="3">
        <v>187357952</v>
      </c>
      <c r="F83" s="3">
        <v>165951918</v>
      </c>
      <c r="G83" s="3">
        <v>165951918</v>
      </c>
      <c r="H83" s="3">
        <v>5377104517</v>
      </c>
      <c r="I83" s="3">
        <v>1569805916</v>
      </c>
      <c r="J83" s="3">
        <v>1663285674</v>
      </c>
      <c r="K83" s="3">
        <v>1771260023</v>
      </c>
    </row>
    <row r="84" spans="1:11" ht="13.5" hidden="1">
      <c r="A84" s="1" t="s">
        <v>73</v>
      </c>
      <c r="B84" s="3">
        <v>0</v>
      </c>
      <c r="C84" s="3">
        <v>0</v>
      </c>
      <c r="D84" s="3">
        <v>237024540</v>
      </c>
      <c r="E84" s="3">
        <v>115204965</v>
      </c>
      <c r="F84" s="3">
        <v>136691851</v>
      </c>
      <c r="G84" s="3">
        <v>136691851</v>
      </c>
      <c r="H84" s="3">
        <v>136691851</v>
      </c>
      <c r="I84" s="3">
        <v>407222925</v>
      </c>
      <c r="J84" s="3">
        <v>363121902</v>
      </c>
      <c r="K84" s="3">
        <v>368387206</v>
      </c>
    </row>
    <row r="85" spans="1:11" ht="13.5" hidden="1">
      <c r="A85" s="1" t="s">
        <v>74</v>
      </c>
      <c r="B85" s="3">
        <v>0</v>
      </c>
      <c r="C85" s="3">
        <v>0</v>
      </c>
      <c r="D85" s="3">
        <v>709421000</v>
      </c>
      <c r="E85" s="3">
        <v>679421000</v>
      </c>
      <c r="F85" s="3">
        <v>679421000</v>
      </c>
      <c r="G85" s="3">
        <v>679421000</v>
      </c>
      <c r="H85" s="3">
        <v>679421000</v>
      </c>
      <c r="I85" s="3">
        <v>630000000</v>
      </c>
      <c r="J85" s="3">
        <v>600000000</v>
      </c>
      <c r="K85" s="3">
        <v>550000000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11" width="9.7109375" style="0" customWidth="1"/>
  </cols>
  <sheetData>
    <row r="1" spans="1:11" ht="18" customHeight="1">
      <c r="A1" s="109" t="s">
        <v>82</v>
      </c>
      <c r="B1" s="110"/>
      <c r="C1" s="110"/>
      <c r="D1" s="111"/>
      <c r="E1" s="111"/>
      <c r="F1" s="111"/>
      <c r="G1" s="111"/>
      <c r="H1" s="111"/>
      <c r="I1" s="111"/>
      <c r="J1" s="111"/>
      <c r="K1" s="111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12" t="s">
        <v>5</v>
      </c>
      <c r="F2" s="113"/>
      <c r="G2" s="113"/>
      <c r="H2" s="113"/>
      <c r="I2" s="114" t="s">
        <v>6</v>
      </c>
      <c r="J2" s="115"/>
      <c r="K2" s="116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9</v>
      </c>
      <c r="E3" s="13" t="s">
        <v>10</v>
      </c>
      <c r="F3" s="14" t="s">
        <v>11</v>
      </c>
      <c r="G3" s="15" t="s">
        <v>12</v>
      </c>
      <c r="H3" s="16" t="s">
        <v>13</v>
      </c>
      <c r="I3" s="13" t="s">
        <v>14</v>
      </c>
      <c r="J3" s="14" t="s">
        <v>15</v>
      </c>
      <c r="K3" s="15" t="s">
        <v>16</v>
      </c>
    </row>
    <row r="4" spans="1:11" ht="12.75">
      <c r="A4" s="17" t="s">
        <v>17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2.75">
      <c r="A5" s="22" t="s">
        <v>18</v>
      </c>
      <c r="B5" s="6">
        <v>173378921</v>
      </c>
      <c r="C5" s="6">
        <v>183182552</v>
      </c>
      <c r="D5" s="23">
        <v>272019779</v>
      </c>
      <c r="E5" s="24">
        <v>219711020</v>
      </c>
      <c r="F5" s="6">
        <v>219711020</v>
      </c>
      <c r="G5" s="25">
        <v>219711020</v>
      </c>
      <c r="H5" s="26">
        <v>313279350</v>
      </c>
      <c r="I5" s="24">
        <v>330809136</v>
      </c>
      <c r="J5" s="6">
        <v>347249172</v>
      </c>
      <c r="K5" s="25">
        <v>368190564</v>
      </c>
    </row>
    <row r="6" spans="1:11" ht="12.75">
      <c r="A6" s="22" t="s">
        <v>19</v>
      </c>
      <c r="B6" s="6">
        <v>157123417</v>
      </c>
      <c r="C6" s="6">
        <v>169585407</v>
      </c>
      <c r="D6" s="23">
        <v>229071562</v>
      </c>
      <c r="E6" s="24">
        <v>221404032</v>
      </c>
      <c r="F6" s="6">
        <v>221404032</v>
      </c>
      <c r="G6" s="25">
        <v>221404032</v>
      </c>
      <c r="H6" s="26">
        <v>235831586</v>
      </c>
      <c r="I6" s="24">
        <v>225724152</v>
      </c>
      <c r="J6" s="6">
        <v>229827276</v>
      </c>
      <c r="K6" s="25">
        <v>248318040</v>
      </c>
    </row>
    <row r="7" spans="1:11" ht="12.75">
      <c r="A7" s="22" t="s">
        <v>20</v>
      </c>
      <c r="B7" s="6">
        <v>1671383</v>
      </c>
      <c r="C7" s="6">
        <v>1051529</v>
      </c>
      <c r="D7" s="23">
        <v>1940909</v>
      </c>
      <c r="E7" s="24">
        <v>2807000</v>
      </c>
      <c r="F7" s="6">
        <v>2807000</v>
      </c>
      <c r="G7" s="25">
        <v>2807000</v>
      </c>
      <c r="H7" s="26">
        <v>2354283</v>
      </c>
      <c r="I7" s="24">
        <v>6908100</v>
      </c>
      <c r="J7" s="6">
        <v>7322580</v>
      </c>
      <c r="K7" s="25">
        <v>7761936</v>
      </c>
    </row>
    <row r="8" spans="1:11" ht="12.75">
      <c r="A8" s="22" t="s">
        <v>21</v>
      </c>
      <c r="B8" s="6">
        <v>215560931</v>
      </c>
      <c r="C8" s="6">
        <v>185837069</v>
      </c>
      <c r="D8" s="23">
        <v>224047479</v>
      </c>
      <c r="E8" s="24">
        <v>241728000</v>
      </c>
      <c r="F8" s="6">
        <v>241728000</v>
      </c>
      <c r="G8" s="25">
        <v>241728000</v>
      </c>
      <c r="H8" s="26">
        <v>245225247</v>
      </c>
      <c r="I8" s="24">
        <v>269439000</v>
      </c>
      <c r="J8" s="6">
        <v>287054988</v>
      </c>
      <c r="K8" s="25">
        <v>312889992</v>
      </c>
    </row>
    <row r="9" spans="1:11" ht="12.75">
      <c r="A9" s="22" t="s">
        <v>22</v>
      </c>
      <c r="B9" s="6">
        <v>87231604</v>
      </c>
      <c r="C9" s="6">
        <v>90216467</v>
      </c>
      <c r="D9" s="23">
        <v>81544282</v>
      </c>
      <c r="E9" s="24">
        <v>117984657</v>
      </c>
      <c r="F9" s="6">
        <v>117984657</v>
      </c>
      <c r="G9" s="25">
        <v>117984657</v>
      </c>
      <c r="H9" s="26">
        <v>127834308</v>
      </c>
      <c r="I9" s="24">
        <v>126966396</v>
      </c>
      <c r="J9" s="6">
        <v>113505000</v>
      </c>
      <c r="K9" s="25">
        <v>125343156</v>
      </c>
    </row>
    <row r="10" spans="1:11" ht="20.25">
      <c r="A10" s="27" t="s">
        <v>97</v>
      </c>
      <c r="B10" s="28">
        <f>SUM(B5:B9)</f>
        <v>634966256</v>
      </c>
      <c r="C10" s="29">
        <f aca="true" t="shared" si="0" ref="C10:K10">SUM(C5:C9)</f>
        <v>629873024</v>
      </c>
      <c r="D10" s="30">
        <f t="shared" si="0"/>
        <v>808624011</v>
      </c>
      <c r="E10" s="28">
        <f t="shared" si="0"/>
        <v>803634709</v>
      </c>
      <c r="F10" s="29">
        <f t="shared" si="0"/>
        <v>803634709</v>
      </c>
      <c r="G10" s="31">
        <f t="shared" si="0"/>
        <v>803634709</v>
      </c>
      <c r="H10" s="32">
        <f t="shared" si="0"/>
        <v>924524774</v>
      </c>
      <c r="I10" s="28">
        <f t="shared" si="0"/>
        <v>959846784</v>
      </c>
      <c r="J10" s="29">
        <f t="shared" si="0"/>
        <v>984959016</v>
      </c>
      <c r="K10" s="31">
        <f t="shared" si="0"/>
        <v>1062503688</v>
      </c>
    </row>
    <row r="11" spans="1:11" ht="12.75">
      <c r="A11" s="22" t="s">
        <v>23</v>
      </c>
      <c r="B11" s="6">
        <v>243880061</v>
      </c>
      <c r="C11" s="6">
        <v>268055553</v>
      </c>
      <c r="D11" s="23">
        <v>283673379</v>
      </c>
      <c r="E11" s="24">
        <v>238079139</v>
      </c>
      <c r="F11" s="6">
        <v>240000000</v>
      </c>
      <c r="G11" s="25">
        <v>240000000</v>
      </c>
      <c r="H11" s="26">
        <v>313946965</v>
      </c>
      <c r="I11" s="24">
        <v>275865048</v>
      </c>
      <c r="J11" s="6">
        <v>297933276</v>
      </c>
      <c r="K11" s="25">
        <v>321767964</v>
      </c>
    </row>
    <row r="12" spans="1:11" ht="12.75">
      <c r="A12" s="22" t="s">
        <v>24</v>
      </c>
      <c r="B12" s="6">
        <v>22155663</v>
      </c>
      <c r="C12" s="6">
        <v>18812566</v>
      </c>
      <c r="D12" s="23">
        <v>22301137</v>
      </c>
      <c r="E12" s="24">
        <v>26301000</v>
      </c>
      <c r="F12" s="6">
        <v>26301000</v>
      </c>
      <c r="G12" s="25">
        <v>26301000</v>
      </c>
      <c r="H12" s="26">
        <v>26321918</v>
      </c>
      <c r="I12" s="24">
        <v>27593940</v>
      </c>
      <c r="J12" s="6">
        <v>29249580</v>
      </c>
      <c r="K12" s="25">
        <v>31004508</v>
      </c>
    </row>
    <row r="13" spans="1:11" ht="12.75">
      <c r="A13" s="22" t="s">
        <v>98</v>
      </c>
      <c r="B13" s="6">
        <v>100730619</v>
      </c>
      <c r="C13" s="6">
        <v>80385042</v>
      </c>
      <c r="D13" s="23">
        <v>70859802</v>
      </c>
      <c r="E13" s="24">
        <v>100514991</v>
      </c>
      <c r="F13" s="6">
        <v>100514991</v>
      </c>
      <c r="G13" s="25">
        <v>100514991</v>
      </c>
      <c r="H13" s="26">
        <v>49915141</v>
      </c>
      <c r="I13" s="24">
        <v>120618096</v>
      </c>
      <c r="J13" s="6">
        <v>127855008</v>
      </c>
      <c r="K13" s="25">
        <v>135526440</v>
      </c>
    </row>
    <row r="14" spans="1:11" ht="12.75">
      <c r="A14" s="22" t="s">
        <v>25</v>
      </c>
      <c r="B14" s="6">
        <v>9685570</v>
      </c>
      <c r="C14" s="6">
        <v>23360728</v>
      </c>
      <c r="D14" s="23">
        <v>5834690</v>
      </c>
      <c r="E14" s="24">
        <v>1849508</v>
      </c>
      <c r="F14" s="6">
        <v>3958117</v>
      </c>
      <c r="G14" s="25">
        <v>3958117</v>
      </c>
      <c r="H14" s="26">
        <v>19389929</v>
      </c>
      <c r="I14" s="24">
        <v>2515008</v>
      </c>
      <c r="J14" s="6">
        <v>2665908</v>
      </c>
      <c r="K14" s="25">
        <v>2825868</v>
      </c>
    </row>
    <row r="15" spans="1:11" ht="12.75">
      <c r="A15" s="22" t="s">
        <v>26</v>
      </c>
      <c r="B15" s="6">
        <v>94064986</v>
      </c>
      <c r="C15" s="6">
        <v>102651221</v>
      </c>
      <c r="D15" s="23">
        <v>129747280</v>
      </c>
      <c r="E15" s="24">
        <v>137165959</v>
      </c>
      <c r="F15" s="6">
        <v>116844009</v>
      </c>
      <c r="G15" s="25">
        <v>116844009</v>
      </c>
      <c r="H15" s="26">
        <v>110362604</v>
      </c>
      <c r="I15" s="24">
        <v>143926536</v>
      </c>
      <c r="J15" s="6">
        <v>156572280</v>
      </c>
      <c r="K15" s="25">
        <v>168594816</v>
      </c>
    </row>
    <row r="16" spans="1:11" ht="12.75">
      <c r="A16" s="22" t="s">
        <v>21</v>
      </c>
      <c r="B16" s="6">
        <v>0</v>
      </c>
      <c r="C16" s="6">
        <v>0</v>
      </c>
      <c r="D16" s="23">
        <v>711471</v>
      </c>
      <c r="E16" s="24">
        <v>1450156</v>
      </c>
      <c r="F16" s="6">
        <v>1000000</v>
      </c>
      <c r="G16" s="25">
        <v>1000000</v>
      </c>
      <c r="H16" s="26">
        <v>128500</v>
      </c>
      <c r="I16" s="24">
        <v>3600000</v>
      </c>
      <c r="J16" s="6">
        <v>3816000</v>
      </c>
      <c r="K16" s="25">
        <v>4044960</v>
      </c>
    </row>
    <row r="17" spans="1:11" ht="12.75">
      <c r="A17" s="22" t="s">
        <v>27</v>
      </c>
      <c r="B17" s="6">
        <v>297205643</v>
      </c>
      <c r="C17" s="6">
        <v>248932117</v>
      </c>
      <c r="D17" s="23">
        <v>167696136</v>
      </c>
      <c r="E17" s="24">
        <v>244411081</v>
      </c>
      <c r="F17" s="6">
        <v>263422549</v>
      </c>
      <c r="G17" s="25">
        <v>263422549</v>
      </c>
      <c r="H17" s="26">
        <v>476744848</v>
      </c>
      <c r="I17" s="24">
        <v>326241144</v>
      </c>
      <c r="J17" s="6">
        <v>349682736</v>
      </c>
      <c r="K17" s="25">
        <v>374787288</v>
      </c>
    </row>
    <row r="18" spans="1:11" ht="12.75">
      <c r="A18" s="33" t="s">
        <v>28</v>
      </c>
      <c r="B18" s="34">
        <f>SUM(B11:B17)</f>
        <v>767722542</v>
      </c>
      <c r="C18" s="35">
        <f aca="true" t="shared" si="1" ref="C18:K18">SUM(C11:C17)</f>
        <v>742197227</v>
      </c>
      <c r="D18" s="36">
        <f t="shared" si="1"/>
        <v>680823895</v>
      </c>
      <c r="E18" s="34">
        <f t="shared" si="1"/>
        <v>749771834</v>
      </c>
      <c r="F18" s="35">
        <f t="shared" si="1"/>
        <v>752040666</v>
      </c>
      <c r="G18" s="37">
        <f t="shared" si="1"/>
        <v>752040666</v>
      </c>
      <c r="H18" s="38">
        <f t="shared" si="1"/>
        <v>996809905</v>
      </c>
      <c r="I18" s="34">
        <f t="shared" si="1"/>
        <v>900359772</v>
      </c>
      <c r="J18" s="35">
        <f t="shared" si="1"/>
        <v>967774788</v>
      </c>
      <c r="K18" s="37">
        <f t="shared" si="1"/>
        <v>1038551844</v>
      </c>
    </row>
    <row r="19" spans="1:11" ht="12.75">
      <c r="A19" s="33" t="s">
        <v>29</v>
      </c>
      <c r="B19" s="39">
        <f>+B10-B18</f>
        <v>-132756286</v>
      </c>
      <c r="C19" s="40">
        <f aca="true" t="shared" si="2" ref="C19:K19">+C10-C18</f>
        <v>-112324203</v>
      </c>
      <c r="D19" s="41">
        <f t="shared" si="2"/>
        <v>127800116</v>
      </c>
      <c r="E19" s="39">
        <f t="shared" si="2"/>
        <v>53862875</v>
      </c>
      <c r="F19" s="40">
        <f t="shared" si="2"/>
        <v>51594043</v>
      </c>
      <c r="G19" s="42">
        <f t="shared" si="2"/>
        <v>51594043</v>
      </c>
      <c r="H19" s="43">
        <f t="shared" si="2"/>
        <v>-72285131</v>
      </c>
      <c r="I19" s="39">
        <f t="shared" si="2"/>
        <v>59487012</v>
      </c>
      <c r="J19" s="40">
        <f t="shared" si="2"/>
        <v>17184228</v>
      </c>
      <c r="K19" s="42">
        <f t="shared" si="2"/>
        <v>23951844</v>
      </c>
    </row>
    <row r="20" spans="1:11" ht="20.25">
      <c r="A20" s="44" t="s">
        <v>30</v>
      </c>
      <c r="B20" s="45">
        <v>74386402</v>
      </c>
      <c r="C20" s="46">
        <v>94183467</v>
      </c>
      <c r="D20" s="47">
        <v>62235248</v>
      </c>
      <c r="E20" s="45">
        <v>60004000</v>
      </c>
      <c r="F20" s="46">
        <v>60004000</v>
      </c>
      <c r="G20" s="48">
        <v>60004000</v>
      </c>
      <c r="H20" s="49">
        <v>39144467</v>
      </c>
      <c r="I20" s="45">
        <v>81230004</v>
      </c>
      <c r="J20" s="46">
        <v>64623996</v>
      </c>
      <c r="K20" s="48">
        <v>69507000</v>
      </c>
    </row>
    <row r="21" spans="1:11" ht="12.75">
      <c r="A21" s="22" t="s">
        <v>99</v>
      </c>
      <c r="B21" s="50">
        <v>0</v>
      </c>
      <c r="C21" s="51">
        <v>0</v>
      </c>
      <c r="D21" s="52">
        <v>723446</v>
      </c>
      <c r="E21" s="50">
        <v>0</v>
      </c>
      <c r="F21" s="51">
        <v>0</v>
      </c>
      <c r="G21" s="53">
        <v>0</v>
      </c>
      <c r="H21" s="54">
        <v>0</v>
      </c>
      <c r="I21" s="50">
        <v>0</v>
      </c>
      <c r="J21" s="51">
        <v>0</v>
      </c>
      <c r="K21" s="53">
        <v>0</v>
      </c>
    </row>
    <row r="22" spans="1:11" ht="12.75">
      <c r="A22" s="55" t="s">
        <v>100</v>
      </c>
      <c r="B22" s="56">
        <f>SUM(B19:B21)</f>
        <v>-58369884</v>
      </c>
      <c r="C22" s="57">
        <f aca="true" t="shared" si="3" ref="C22:K22">SUM(C19:C21)</f>
        <v>-18140736</v>
      </c>
      <c r="D22" s="58">
        <f t="shared" si="3"/>
        <v>190758810</v>
      </c>
      <c r="E22" s="56">
        <f t="shared" si="3"/>
        <v>113866875</v>
      </c>
      <c r="F22" s="57">
        <f t="shared" si="3"/>
        <v>111598043</v>
      </c>
      <c r="G22" s="59">
        <f t="shared" si="3"/>
        <v>111598043</v>
      </c>
      <c r="H22" s="60">
        <f t="shared" si="3"/>
        <v>-33140664</v>
      </c>
      <c r="I22" s="56">
        <f t="shared" si="3"/>
        <v>140717016</v>
      </c>
      <c r="J22" s="57">
        <f t="shared" si="3"/>
        <v>81808224</v>
      </c>
      <c r="K22" s="59">
        <f t="shared" si="3"/>
        <v>93458844</v>
      </c>
    </row>
    <row r="23" spans="1:11" ht="12.75">
      <c r="A23" s="61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2.75">
      <c r="A24" s="62" t="s">
        <v>32</v>
      </c>
      <c r="B24" s="39">
        <f>SUM(B22:B23)</f>
        <v>-58369884</v>
      </c>
      <c r="C24" s="40">
        <f aca="true" t="shared" si="4" ref="C24:K24">SUM(C22:C23)</f>
        <v>-18140736</v>
      </c>
      <c r="D24" s="41">
        <f t="shared" si="4"/>
        <v>190758810</v>
      </c>
      <c r="E24" s="39">
        <f t="shared" si="4"/>
        <v>113866875</v>
      </c>
      <c r="F24" s="40">
        <f t="shared" si="4"/>
        <v>111598043</v>
      </c>
      <c r="G24" s="42">
        <f t="shared" si="4"/>
        <v>111598043</v>
      </c>
      <c r="H24" s="43">
        <f t="shared" si="4"/>
        <v>-33140664</v>
      </c>
      <c r="I24" s="39">
        <f t="shared" si="4"/>
        <v>140717016</v>
      </c>
      <c r="J24" s="40">
        <f t="shared" si="4"/>
        <v>81808224</v>
      </c>
      <c r="K24" s="42">
        <f t="shared" si="4"/>
        <v>93458844</v>
      </c>
    </row>
    <row r="25" spans="1:11" ht="4.5" customHeight="1">
      <c r="A25" s="63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2.75">
      <c r="A26" s="64" t="s">
        <v>101</v>
      </c>
      <c r="B26" s="65"/>
      <c r="C26" s="66"/>
      <c r="D26" s="67"/>
      <c r="E26" s="65"/>
      <c r="F26" s="66"/>
      <c r="G26" s="67"/>
      <c r="H26" s="68"/>
      <c r="I26" s="65"/>
      <c r="J26" s="66"/>
      <c r="K26" s="67"/>
    </row>
    <row r="27" spans="1:11" ht="12.75">
      <c r="A27" s="33" t="s">
        <v>33</v>
      </c>
      <c r="B27" s="7">
        <v>260963991</v>
      </c>
      <c r="C27" s="7">
        <v>128121597</v>
      </c>
      <c r="D27" s="69">
        <v>234125678</v>
      </c>
      <c r="E27" s="70">
        <v>148744061</v>
      </c>
      <c r="F27" s="7">
        <v>128274213</v>
      </c>
      <c r="G27" s="71">
        <v>128274213</v>
      </c>
      <c r="H27" s="72">
        <v>273990763</v>
      </c>
      <c r="I27" s="70">
        <v>148043796</v>
      </c>
      <c r="J27" s="7">
        <v>162848268</v>
      </c>
      <c r="K27" s="71">
        <v>179133072</v>
      </c>
    </row>
    <row r="28" spans="1:11" ht="12.75">
      <c r="A28" s="73" t="s">
        <v>34</v>
      </c>
      <c r="B28" s="6">
        <v>69804599</v>
      </c>
      <c r="C28" s="6">
        <v>124349109</v>
      </c>
      <c r="D28" s="23">
        <v>40348751</v>
      </c>
      <c r="E28" s="24">
        <v>60004001</v>
      </c>
      <c r="F28" s="6">
        <v>60004001</v>
      </c>
      <c r="G28" s="25">
        <v>60004001</v>
      </c>
      <c r="H28" s="26">
        <v>70427662</v>
      </c>
      <c r="I28" s="24">
        <v>67260000</v>
      </c>
      <c r="J28" s="6">
        <v>73986000</v>
      </c>
      <c r="K28" s="25">
        <v>81384600</v>
      </c>
    </row>
    <row r="29" spans="1:11" ht="12.75">
      <c r="A29" s="22"/>
      <c r="B29" s="6"/>
      <c r="C29" s="6"/>
      <c r="D29" s="23"/>
      <c r="E29" s="24"/>
      <c r="F29" s="6"/>
      <c r="G29" s="25"/>
      <c r="H29" s="26"/>
      <c r="I29" s="24"/>
      <c r="J29" s="6"/>
      <c r="K29" s="25"/>
    </row>
    <row r="30" spans="1:11" ht="12.75">
      <c r="A30" s="22" t="s">
        <v>35</v>
      </c>
      <c r="B30" s="6">
        <v>128378465</v>
      </c>
      <c r="C30" s="6">
        <v>0</v>
      </c>
      <c r="D30" s="23">
        <v>10579052</v>
      </c>
      <c r="E30" s="24">
        <v>56640000</v>
      </c>
      <c r="F30" s="6">
        <v>56640000</v>
      </c>
      <c r="G30" s="25">
        <v>56640000</v>
      </c>
      <c r="H30" s="26">
        <v>10579052</v>
      </c>
      <c r="I30" s="24">
        <v>0</v>
      </c>
      <c r="J30" s="6">
        <v>0</v>
      </c>
      <c r="K30" s="25">
        <v>0</v>
      </c>
    </row>
    <row r="31" spans="1:11" ht="12.75">
      <c r="A31" s="22" t="s">
        <v>36</v>
      </c>
      <c r="B31" s="6">
        <v>62780927</v>
      </c>
      <c r="C31" s="6">
        <v>3772488</v>
      </c>
      <c r="D31" s="23">
        <v>0</v>
      </c>
      <c r="E31" s="24">
        <v>0</v>
      </c>
      <c r="F31" s="6">
        <v>0</v>
      </c>
      <c r="G31" s="25">
        <v>0</v>
      </c>
      <c r="H31" s="26">
        <v>0</v>
      </c>
      <c r="I31" s="24">
        <v>0</v>
      </c>
      <c r="J31" s="6">
        <v>0</v>
      </c>
      <c r="K31" s="25">
        <v>0</v>
      </c>
    </row>
    <row r="32" spans="1:11" ht="12.75">
      <c r="A32" s="33" t="s">
        <v>37</v>
      </c>
      <c r="B32" s="7">
        <f>SUM(B28:B31)</f>
        <v>260963991</v>
      </c>
      <c r="C32" s="7">
        <f aca="true" t="shared" si="5" ref="C32:K32">SUM(C28:C31)</f>
        <v>128121597</v>
      </c>
      <c r="D32" s="69">
        <f t="shared" si="5"/>
        <v>50927803</v>
      </c>
      <c r="E32" s="70">
        <f t="shared" si="5"/>
        <v>116644001</v>
      </c>
      <c r="F32" s="7">
        <f t="shared" si="5"/>
        <v>116644001</v>
      </c>
      <c r="G32" s="71">
        <f t="shared" si="5"/>
        <v>116644001</v>
      </c>
      <c r="H32" s="72">
        <f t="shared" si="5"/>
        <v>81006714</v>
      </c>
      <c r="I32" s="70">
        <f t="shared" si="5"/>
        <v>67260000</v>
      </c>
      <c r="J32" s="7">
        <f t="shared" si="5"/>
        <v>73986000</v>
      </c>
      <c r="K32" s="71">
        <f t="shared" si="5"/>
        <v>81384600</v>
      </c>
    </row>
    <row r="33" spans="1:11" ht="4.5" customHeight="1">
      <c r="A33" s="33"/>
      <c r="B33" s="74"/>
      <c r="C33" s="75"/>
      <c r="D33" s="76"/>
      <c r="E33" s="74"/>
      <c r="F33" s="75"/>
      <c r="G33" s="76"/>
      <c r="H33" s="77"/>
      <c r="I33" s="74"/>
      <c r="J33" s="75"/>
      <c r="K33" s="76"/>
    </row>
    <row r="34" spans="1:11" ht="12.75">
      <c r="A34" s="64" t="s">
        <v>38</v>
      </c>
      <c r="B34" s="65"/>
      <c r="C34" s="66"/>
      <c r="D34" s="67"/>
      <c r="E34" s="65"/>
      <c r="F34" s="66"/>
      <c r="G34" s="67"/>
      <c r="H34" s="68"/>
      <c r="I34" s="65"/>
      <c r="J34" s="66"/>
      <c r="K34" s="67"/>
    </row>
    <row r="35" spans="1:11" ht="12.75">
      <c r="A35" s="22" t="s">
        <v>39</v>
      </c>
      <c r="B35" s="6">
        <v>286750690</v>
      </c>
      <c r="C35" s="6">
        <v>276717511</v>
      </c>
      <c r="D35" s="23">
        <v>511208333</v>
      </c>
      <c r="E35" s="24">
        <v>65637790</v>
      </c>
      <c r="F35" s="6">
        <v>83838806</v>
      </c>
      <c r="G35" s="25">
        <v>83838806</v>
      </c>
      <c r="H35" s="26">
        <v>795434957</v>
      </c>
      <c r="I35" s="24">
        <v>-7326780</v>
      </c>
      <c r="J35" s="6">
        <v>-81040044</v>
      </c>
      <c r="K35" s="25">
        <v>-85674228</v>
      </c>
    </row>
    <row r="36" spans="1:11" ht="12.75">
      <c r="A36" s="22" t="s">
        <v>40</v>
      </c>
      <c r="B36" s="6">
        <v>1485433518</v>
      </c>
      <c r="C36" s="6">
        <v>1425960404</v>
      </c>
      <c r="D36" s="23">
        <v>1502664976</v>
      </c>
      <c r="E36" s="24">
        <v>48229064</v>
      </c>
      <c r="F36" s="6">
        <v>27759216</v>
      </c>
      <c r="G36" s="25">
        <v>27759216</v>
      </c>
      <c r="H36" s="26">
        <v>1517561749</v>
      </c>
      <c r="I36" s="24">
        <v>148043796</v>
      </c>
      <c r="J36" s="6">
        <v>162848268</v>
      </c>
      <c r="K36" s="25">
        <v>179133072</v>
      </c>
    </row>
    <row r="37" spans="1:11" ht="12.75">
      <c r="A37" s="22" t="s">
        <v>41</v>
      </c>
      <c r="B37" s="6">
        <v>456714495</v>
      </c>
      <c r="C37" s="6">
        <v>521702284</v>
      </c>
      <c r="D37" s="23">
        <v>963450881</v>
      </c>
      <c r="E37" s="24">
        <v>0</v>
      </c>
      <c r="F37" s="6">
        <v>0</v>
      </c>
      <c r="G37" s="25">
        <v>0</v>
      </c>
      <c r="H37" s="26">
        <v>918727164</v>
      </c>
      <c r="I37" s="24">
        <v>0</v>
      </c>
      <c r="J37" s="6">
        <v>0</v>
      </c>
      <c r="K37" s="25">
        <v>0</v>
      </c>
    </row>
    <row r="38" spans="1:11" ht="12.75">
      <c r="A38" s="22" t="s">
        <v>42</v>
      </c>
      <c r="B38" s="6">
        <v>447673241</v>
      </c>
      <c r="C38" s="6">
        <v>344005572</v>
      </c>
      <c r="D38" s="23">
        <v>330981737</v>
      </c>
      <c r="E38" s="24">
        <v>0</v>
      </c>
      <c r="F38" s="6">
        <v>0</v>
      </c>
      <c r="G38" s="25">
        <v>0</v>
      </c>
      <c r="H38" s="26">
        <v>377869731</v>
      </c>
      <c r="I38" s="24">
        <v>0</v>
      </c>
      <c r="J38" s="6">
        <v>0</v>
      </c>
      <c r="K38" s="25">
        <v>0</v>
      </c>
    </row>
    <row r="39" spans="1:11" ht="12.75">
      <c r="A39" s="22" t="s">
        <v>43</v>
      </c>
      <c r="B39" s="6">
        <v>867796472</v>
      </c>
      <c r="C39" s="6">
        <v>836970059</v>
      </c>
      <c r="D39" s="23">
        <v>528681886</v>
      </c>
      <c r="E39" s="24">
        <v>0</v>
      </c>
      <c r="F39" s="6">
        <v>0</v>
      </c>
      <c r="G39" s="25">
        <v>0</v>
      </c>
      <c r="H39" s="26">
        <v>1042555985</v>
      </c>
      <c r="I39" s="24">
        <v>0</v>
      </c>
      <c r="J39" s="6">
        <v>0</v>
      </c>
      <c r="K39" s="25">
        <v>0</v>
      </c>
    </row>
    <row r="40" spans="1:11" ht="4.5" customHeight="1">
      <c r="A40" s="63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2.75">
      <c r="A41" s="64" t="s">
        <v>44</v>
      </c>
      <c r="B41" s="65"/>
      <c r="C41" s="66"/>
      <c r="D41" s="67"/>
      <c r="E41" s="65"/>
      <c r="F41" s="66"/>
      <c r="G41" s="67"/>
      <c r="H41" s="68"/>
      <c r="I41" s="65"/>
      <c r="J41" s="66"/>
      <c r="K41" s="67"/>
    </row>
    <row r="42" spans="1:11" ht="12.75">
      <c r="A42" s="22" t="s">
        <v>45</v>
      </c>
      <c r="B42" s="6">
        <v>58595944</v>
      </c>
      <c r="C42" s="6">
        <v>55953349</v>
      </c>
      <c r="D42" s="23">
        <v>168653629</v>
      </c>
      <c r="E42" s="24">
        <v>-93770886</v>
      </c>
      <c r="F42" s="6">
        <v>-96489874</v>
      </c>
      <c r="G42" s="25">
        <v>-96489874</v>
      </c>
      <c r="H42" s="26">
        <v>677775999</v>
      </c>
      <c r="I42" s="24">
        <v>-223599156</v>
      </c>
      <c r="J42" s="6">
        <v>-268253592</v>
      </c>
      <c r="K42" s="25">
        <v>-282791316</v>
      </c>
    </row>
    <row r="43" spans="1:11" ht="12.75">
      <c r="A43" s="22" t="s">
        <v>46</v>
      </c>
      <c r="B43" s="6">
        <v>-73099888</v>
      </c>
      <c r="C43" s="6">
        <v>-54376908</v>
      </c>
      <c r="D43" s="23">
        <v>-48861270</v>
      </c>
      <c r="E43" s="24">
        <v>-148744061</v>
      </c>
      <c r="F43" s="6">
        <v>-128274213</v>
      </c>
      <c r="G43" s="25">
        <v>-128274213</v>
      </c>
      <c r="H43" s="26">
        <v>-56635328</v>
      </c>
      <c r="I43" s="24">
        <v>-126095796</v>
      </c>
      <c r="J43" s="6">
        <v>-162848268</v>
      </c>
      <c r="K43" s="25">
        <v>-179133072</v>
      </c>
    </row>
    <row r="44" spans="1:11" ht="12.75">
      <c r="A44" s="22" t="s">
        <v>47</v>
      </c>
      <c r="B44" s="6">
        <v>-3269855</v>
      </c>
      <c r="C44" s="6">
        <v>-2754185</v>
      </c>
      <c r="D44" s="23">
        <v>-68210225</v>
      </c>
      <c r="E44" s="24">
        <v>-11205901</v>
      </c>
      <c r="F44" s="6">
        <v>0</v>
      </c>
      <c r="G44" s="25">
        <v>0</v>
      </c>
      <c r="H44" s="26">
        <v>-21730519</v>
      </c>
      <c r="I44" s="24">
        <v>0</v>
      </c>
      <c r="J44" s="6">
        <v>0</v>
      </c>
      <c r="K44" s="25">
        <v>0</v>
      </c>
    </row>
    <row r="45" spans="1:11" ht="12.75">
      <c r="A45" s="33" t="s">
        <v>48</v>
      </c>
      <c r="B45" s="7">
        <v>-13468545</v>
      </c>
      <c r="C45" s="7">
        <v>-14916241</v>
      </c>
      <c r="D45" s="69">
        <v>35822325</v>
      </c>
      <c r="E45" s="70">
        <v>-253720848</v>
      </c>
      <c r="F45" s="7">
        <v>-224764087</v>
      </c>
      <c r="G45" s="71">
        <v>-224764087</v>
      </c>
      <c r="H45" s="72">
        <v>575254683</v>
      </c>
      <c r="I45" s="70">
        <v>-349694952</v>
      </c>
      <c r="J45" s="7">
        <v>-431101860</v>
      </c>
      <c r="K45" s="71">
        <v>-461924388</v>
      </c>
    </row>
    <row r="46" spans="1:11" ht="4.5" customHeight="1">
      <c r="A46" s="63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2.75">
      <c r="A47" s="64" t="s">
        <v>49</v>
      </c>
      <c r="B47" s="65">
        <v>0</v>
      </c>
      <c r="C47" s="66">
        <v>0</v>
      </c>
      <c r="D47" s="67">
        <v>0</v>
      </c>
      <c r="E47" s="65">
        <v>0</v>
      </c>
      <c r="F47" s="66">
        <v>0</v>
      </c>
      <c r="G47" s="67">
        <v>0</v>
      </c>
      <c r="H47" s="68">
        <v>0</v>
      </c>
      <c r="I47" s="65">
        <v>0</v>
      </c>
      <c r="J47" s="66">
        <v>0</v>
      </c>
      <c r="K47" s="67">
        <v>0</v>
      </c>
    </row>
    <row r="48" spans="1:11" ht="12.75">
      <c r="A48" s="22" t="s">
        <v>50</v>
      </c>
      <c r="B48" s="6">
        <v>-13738497</v>
      </c>
      <c r="C48" s="6">
        <v>-14916241</v>
      </c>
      <c r="D48" s="23">
        <v>-24155470</v>
      </c>
      <c r="E48" s="24">
        <v>-333228003</v>
      </c>
      <c r="F48" s="6">
        <v>-335348937</v>
      </c>
      <c r="G48" s="25">
        <v>-335348937</v>
      </c>
      <c r="H48" s="26">
        <v>7864583</v>
      </c>
      <c r="I48" s="24">
        <v>-638714952</v>
      </c>
      <c r="J48" s="6">
        <v>-737462892</v>
      </c>
      <c r="K48" s="25">
        <v>-786667212</v>
      </c>
    </row>
    <row r="49" spans="1:11" ht="12.75">
      <c r="A49" s="22" t="s">
        <v>51</v>
      </c>
      <c r="B49" s="6">
        <f>+B75</f>
        <v>249847701.21105823</v>
      </c>
      <c r="C49" s="6">
        <f aca="true" t="shared" si="6" ref="C49:K49">+C75</f>
        <v>297305758.4217174</v>
      </c>
      <c r="D49" s="23">
        <f t="shared" si="6"/>
        <v>698014136.7774737</v>
      </c>
      <c r="E49" s="24">
        <f t="shared" si="6"/>
        <v>-34415874.19973049</v>
      </c>
      <c r="F49" s="6">
        <f t="shared" si="6"/>
        <v>-34415874.19973049</v>
      </c>
      <c r="G49" s="25">
        <f t="shared" si="6"/>
        <v>-34415874.19973049</v>
      </c>
      <c r="H49" s="26">
        <f t="shared" si="6"/>
        <v>-85998108.11275172</v>
      </c>
      <c r="I49" s="24">
        <f t="shared" si="6"/>
        <v>-33346759.199430145</v>
      </c>
      <c r="J49" s="6">
        <f t="shared" si="6"/>
        <v>-33750196.27694401</v>
      </c>
      <c r="K49" s="25">
        <f t="shared" si="6"/>
        <v>-40451791.48285516</v>
      </c>
    </row>
    <row r="50" spans="1:11" ht="12.75">
      <c r="A50" s="33" t="s">
        <v>52</v>
      </c>
      <c r="B50" s="7">
        <f>+B48-B49</f>
        <v>-263586198.21105823</v>
      </c>
      <c r="C50" s="7">
        <f aca="true" t="shared" si="7" ref="C50:K50">+C48-C49</f>
        <v>-312221999.4217174</v>
      </c>
      <c r="D50" s="69">
        <f t="shared" si="7"/>
        <v>-722169606.7774737</v>
      </c>
      <c r="E50" s="70">
        <f t="shared" si="7"/>
        <v>-298812128.8002695</v>
      </c>
      <c r="F50" s="7">
        <f t="shared" si="7"/>
        <v>-300933062.8002695</v>
      </c>
      <c r="G50" s="71">
        <f t="shared" si="7"/>
        <v>-300933062.8002695</v>
      </c>
      <c r="H50" s="72">
        <f t="shared" si="7"/>
        <v>93862691.11275172</v>
      </c>
      <c r="I50" s="70">
        <f t="shared" si="7"/>
        <v>-605368192.8005699</v>
      </c>
      <c r="J50" s="7">
        <f t="shared" si="7"/>
        <v>-703712695.723056</v>
      </c>
      <c r="K50" s="71">
        <f t="shared" si="7"/>
        <v>-746215420.5171448</v>
      </c>
    </row>
    <row r="51" spans="1:11" ht="4.5" customHeight="1">
      <c r="A51" s="78"/>
      <c r="B51" s="79"/>
      <c r="C51" s="80"/>
      <c r="D51" s="81"/>
      <c r="E51" s="79"/>
      <c r="F51" s="80"/>
      <c r="G51" s="81"/>
      <c r="H51" s="82"/>
      <c r="I51" s="79"/>
      <c r="J51" s="80"/>
      <c r="K51" s="81"/>
    </row>
    <row r="52" spans="1:11" ht="12.75">
      <c r="A52" s="64" t="s">
        <v>53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2.75">
      <c r="A53" s="22" t="s">
        <v>54</v>
      </c>
      <c r="B53" s="6">
        <v>1486399582</v>
      </c>
      <c r="C53" s="6">
        <v>1425270216</v>
      </c>
      <c r="D53" s="23">
        <v>1417610636</v>
      </c>
      <c r="E53" s="24">
        <v>48229064</v>
      </c>
      <c r="F53" s="6">
        <v>27759216</v>
      </c>
      <c r="G53" s="25">
        <v>27759216</v>
      </c>
      <c r="H53" s="26">
        <v>1441656396</v>
      </c>
      <c r="I53" s="24">
        <v>148043796</v>
      </c>
      <c r="J53" s="6">
        <v>162848268</v>
      </c>
      <c r="K53" s="25">
        <v>179133072</v>
      </c>
    </row>
    <row r="54" spans="1:11" ht="12.75">
      <c r="A54" s="22" t="s">
        <v>55</v>
      </c>
      <c r="B54" s="6">
        <v>100730619</v>
      </c>
      <c r="C54" s="6">
        <v>80385042</v>
      </c>
      <c r="D54" s="23">
        <v>0</v>
      </c>
      <c r="E54" s="24">
        <v>100514991</v>
      </c>
      <c r="F54" s="6">
        <v>100514991</v>
      </c>
      <c r="G54" s="25">
        <v>100514991</v>
      </c>
      <c r="H54" s="26">
        <v>49915141</v>
      </c>
      <c r="I54" s="24">
        <v>120618096</v>
      </c>
      <c r="J54" s="6">
        <v>127855008</v>
      </c>
      <c r="K54" s="25">
        <v>135526440</v>
      </c>
    </row>
    <row r="55" spans="1:11" ht="12.75">
      <c r="A55" s="22" t="s">
        <v>56</v>
      </c>
      <c r="B55" s="6">
        <v>0</v>
      </c>
      <c r="C55" s="6">
        <v>0</v>
      </c>
      <c r="D55" s="23">
        <v>16854516</v>
      </c>
      <c r="E55" s="24">
        <v>42054907</v>
      </c>
      <c r="F55" s="6">
        <v>30856901</v>
      </c>
      <c r="G55" s="25">
        <v>30856901</v>
      </c>
      <c r="H55" s="26">
        <v>74900358</v>
      </c>
      <c r="I55" s="24">
        <v>50093016</v>
      </c>
      <c r="J55" s="6">
        <v>55102332</v>
      </c>
      <c r="K55" s="25">
        <v>60612540</v>
      </c>
    </row>
    <row r="56" spans="1:11" ht="12.75">
      <c r="A56" s="22" t="s">
        <v>57</v>
      </c>
      <c r="B56" s="6">
        <v>28382615</v>
      </c>
      <c r="C56" s="6">
        <v>0</v>
      </c>
      <c r="D56" s="23">
        <v>13845790</v>
      </c>
      <c r="E56" s="24">
        <v>48156600</v>
      </c>
      <c r="F56" s="6">
        <v>31628310</v>
      </c>
      <c r="G56" s="25">
        <v>31628310</v>
      </c>
      <c r="H56" s="26">
        <v>17439737</v>
      </c>
      <c r="I56" s="24">
        <v>48271356</v>
      </c>
      <c r="J56" s="6">
        <v>55016472</v>
      </c>
      <c r="K56" s="25">
        <v>60638280</v>
      </c>
    </row>
    <row r="57" spans="1:11" ht="4.5" customHeight="1">
      <c r="A57" s="83"/>
      <c r="B57" s="84"/>
      <c r="C57" s="85"/>
      <c r="D57" s="86"/>
      <c r="E57" s="84"/>
      <c r="F57" s="85"/>
      <c r="G57" s="86"/>
      <c r="H57" s="87"/>
      <c r="I57" s="84"/>
      <c r="J57" s="85"/>
      <c r="K57" s="86"/>
    </row>
    <row r="58" spans="1:11" ht="12.75">
      <c r="A58" s="64" t="s">
        <v>58</v>
      </c>
      <c r="B58" s="18"/>
      <c r="C58" s="19"/>
      <c r="D58" s="20"/>
      <c r="E58" s="18"/>
      <c r="F58" s="19"/>
      <c r="G58" s="20"/>
      <c r="H58" s="21"/>
      <c r="I58" s="88"/>
      <c r="J58" s="6"/>
      <c r="K58" s="89"/>
    </row>
    <row r="59" spans="1:11" ht="12.75">
      <c r="A59" s="90" t="s">
        <v>59</v>
      </c>
      <c r="B59" s="6">
        <v>0</v>
      </c>
      <c r="C59" s="6">
        <v>0</v>
      </c>
      <c r="D59" s="23">
        <v>0</v>
      </c>
      <c r="E59" s="24">
        <v>0</v>
      </c>
      <c r="F59" s="6">
        <v>0</v>
      </c>
      <c r="G59" s="25">
        <v>0</v>
      </c>
      <c r="H59" s="26">
        <v>0</v>
      </c>
      <c r="I59" s="24">
        <v>0</v>
      </c>
      <c r="J59" s="6">
        <v>0</v>
      </c>
      <c r="K59" s="25">
        <v>0</v>
      </c>
    </row>
    <row r="60" spans="1:11" ht="12.75">
      <c r="A60" s="90" t="s">
        <v>60</v>
      </c>
      <c r="B60" s="6">
        <v>54930075</v>
      </c>
      <c r="C60" s="6">
        <v>664521</v>
      </c>
      <c r="D60" s="23">
        <v>2781935</v>
      </c>
      <c r="E60" s="24">
        <v>73685063</v>
      </c>
      <c r="F60" s="6">
        <v>0</v>
      </c>
      <c r="G60" s="25">
        <v>0</v>
      </c>
      <c r="H60" s="26">
        <v>0</v>
      </c>
      <c r="I60" s="24">
        <v>18493626</v>
      </c>
      <c r="J60" s="6">
        <v>19437565</v>
      </c>
      <c r="K60" s="25">
        <v>20785535</v>
      </c>
    </row>
    <row r="61" spans="1:11" ht="12.75">
      <c r="A61" s="91" t="s">
        <v>61</v>
      </c>
      <c r="B61" s="92">
        <v>0</v>
      </c>
      <c r="C61" s="93">
        <v>0</v>
      </c>
      <c r="D61" s="94">
        <v>0</v>
      </c>
      <c r="E61" s="92">
        <v>0</v>
      </c>
      <c r="F61" s="93">
        <v>0</v>
      </c>
      <c r="G61" s="94">
        <v>0</v>
      </c>
      <c r="H61" s="95">
        <v>0</v>
      </c>
      <c r="I61" s="92">
        <v>0</v>
      </c>
      <c r="J61" s="93">
        <v>0</v>
      </c>
      <c r="K61" s="94">
        <v>0</v>
      </c>
    </row>
    <row r="62" spans="1:11" ht="12.75">
      <c r="A62" s="96" t="s">
        <v>62</v>
      </c>
      <c r="B62" s="97">
        <v>22140</v>
      </c>
      <c r="C62" s="98">
        <v>22140</v>
      </c>
      <c r="D62" s="99">
        <v>22140</v>
      </c>
      <c r="E62" s="97">
        <v>22140</v>
      </c>
      <c r="F62" s="98">
        <v>22140</v>
      </c>
      <c r="G62" s="99">
        <v>22140</v>
      </c>
      <c r="H62" s="100">
        <v>22140</v>
      </c>
      <c r="I62" s="97">
        <v>22140</v>
      </c>
      <c r="J62" s="98">
        <v>22361</v>
      </c>
      <c r="K62" s="99">
        <v>22585</v>
      </c>
    </row>
    <row r="63" spans="1:11" ht="12.75">
      <c r="A63" s="96" t="s">
        <v>63</v>
      </c>
      <c r="B63" s="97">
        <v>40958</v>
      </c>
      <c r="C63" s="98">
        <v>40958</v>
      </c>
      <c r="D63" s="99">
        <v>40958</v>
      </c>
      <c r="E63" s="97">
        <v>40958</v>
      </c>
      <c r="F63" s="98">
        <v>40958</v>
      </c>
      <c r="G63" s="99">
        <v>40958</v>
      </c>
      <c r="H63" s="100">
        <v>40958</v>
      </c>
      <c r="I63" s="97">
        <v>40958</v>
      </c>
      <c r="J63" s="98">
        <v>41368</v>
      </c>
      <c r="K63" s="99">
        <v>41781</v>
      </c>
    </row>
    <row r="64" spans="1:11" ht="12.75">
      <c r="A64" s="96" t="s">
        <v>64</v>
      </c>
      <c r="B64" s="97">
        <v>0</v>
      </c>
      <c r="C64" s="98">
        <v>0</v>
      </c>
      <c r="D64" s="99">
        <v>0</v>
      </c>
      <c r="E64" s="97">
        <v>0</v>
      </c>
      <c r="F64" s="98">
        <v>0</v>
      </c>
      <c r="G64" s="99">
        <v>0</v>
      </c>
      <c r="H64" s="100">
        <v>0</v>
      </c>
      <c r="I64" s="97">
        <v>0</v>
      </c>
      <c r="J64" s="98">
        <v>0</v>
      </c>
      <c r="K64" s="99">
        <v>0</v>
      </c>
    </row>
    <row r="65" spans="1:11" ht="12.75">
      <c r="A65" s="96" t="s">
        <v>65</v>
      </c>
      <c r="B65" s="97">
        <v>86243</v>
      </c>
      <c r="C65" s="98">
        <v>86243</v>
      </c>
      <c r="D65" s="99">
        <v>86243</v>
      </c>
      <c r="E65" s="97">
        <v>86243</v>
      </c>
      <c r="F65" s="98">
        <v>86243</v>
      </c>
      <c r="G65" s="99">
        <v>86243</v>
      </c>
      <c r="H65" s="100">
        <v>86243</v>
      </c>
      <c r="I65" s="97">
        <v>86243</v>
      </c>
      <c r="J65" s="98">
        <v>87105</v>
      </c>
      <c r="K65" s="99">
        <v>87976</v>
      </c>
    </row>
    <row r="66" spans="1:11" ht="4.5" customHeight="1">
      <c r="A66" s="83"/>
      <c r="B66" s="101"/>
      <c r="C66" s="102"/>
      <c r="D66" s="103"/>
      <c r="E66" s="101"/>
      <c r="F66" s="102"/>
      <c r="G66" s="103"/>
      <c r="H66" s="104"/>
      <c r="I66" s="101"/>
      <c r="J66" s="102"/>
      <c r="K66" s="103"/>
    </row>
    <row r="67" spans="1:11" ht="12.75">
      <c r="A67" s="105"/>
      <c r="B67" s="106"/>
      <c r="C67" s="106"/>
      <c r="D67" s="106"/>
      <c r="E67" s="106"/>
      <c r="F67" s="106"/>
      <c r="G67" s="106"/>
      <c r="H67" s="106"/>
      <c r="I67" s="106"/>
      <c r="J67" s="106"/>
      <c r="K67" s="106"/>
    </row>
    <row r="68" spans="1:11" ht="12.75">
      <c r="A68" s="107"/>
      <c r="B68" s="107"/>
      <c r="C68" s="107"/>
      <c r="D68" s="107"/>
      <c r="E68" s="107"/>
      <c r="F68" s="107"/>
      <c r="G68" s="107"/>
      <c r="H68" s="107"/>
      <c r="I68" s="107"/>
      <c r="J68" s="107"/>
      <c r="K68" s="107"/>
    </row>
    <row r="69" spans="1:11" ht="12.75">
      <c r="A69" s="108"/>
      <c r="B69" s="108"/>
      <c r="C69" s="108"/>
      <c r="D69" s="108"/>
      <c r="E69" s="108"/>
      <c r="F69" s="108"/>
      <c r="G69" s="108"/>
      <c r="H69" s="108"/>
      <c r="I69" s="108"/>
      <c r="J69" s="108"/>
      <c r="K69" s="108"/>
    </row>
    <row r="70" spans="1:11" ht="12.75" hidden="1">
      <c r="A70" s="4" t="s">
        <v>102</v>
      </c>
      <c r="B70" s="5">
        <f>IF(ISERROR(B71/B72),0,(B71/B72))</f>
        <v>0.9947829395726038</v>
      </c>
      <c r="C70" s="5">
        <f aca="true" t="shared" si="8" ref="C70:K70">IF(ISERROR(C71/C72),0,(C71/C72))</f>
        <v>0.9840498914518729</v>
      </c>
      <c r="D70" s="5">
        <f t="shared" si="8"/>
        <v>0.5914146817285184</v>
      </c>
      <c r="E70" s="5">
        <f t="shared" si="8"/>
        <v>0.07603067449451412</v>
      </c>
      <c r="F70" s="5">
        <f t="shared" si="8"/>
        <v>0.07603067449451412</v>
      </c>
      <c r="G70" s="5">
        <f t="shared" si="8"/>
        <v>0.07603067449451412</v>
      </c>
      <c r="H70" s="5">
        <f t="shared" si="8"/>
        <v>1.3329671369577243</v>
      </c>
      <c r="I70" s="5">
        <f t="shared" si="8"/>
        <v>0.05012726022278122</v>
      </c>
      <c r="J70" s="5">
        <f t="shared" si="8"/>
        <v>0.05446214492056195</v>
      </c>
      <c r="K70" s="5">
        <f t="shared" si="8"/>
        <v>0.06055950979796849</v>
      </c>
    </row>
    <row r="71" spans="1:11" ht="12.75" hidden="1">
      <c r="A71" s="2" t="s">
        <v>103</v>
      </c>
      <c r="B71" s="2">
        <f>+B83</f>
        <v>363598773</v>
      </c>
      <c r="C71" s="2">
        <f aca="true" t="shared" si="9" ref="C71:K71">+C83</f>
        <v>363928417</v>
      </c>
      <c r="D71" s="2">
        <f t="shared" si="9"/>
        <v>305300776</v>
      </c>
      <c r="E71" s="2">
        <f t="shared" si="9"/>
        <v>37177989</v>
      </c>
      <c r="F71" s="2">
        <f t="shared" si="9"/>
        <v>37177989</v>
      </c>
      <c r="G71" s="2">
        <f t="shared" si="9"/>
        <v>37177989</v>
      </c>
      <c r="H71" s="2">
        <f t="shared" si="9"/>
        <v>781202186</v>
      </c>
      <c r="I71" s="2">
        <f t="shared" si="9"/>
        <v>30163512</v>
      </c>
      <c r="J71" s="2">
        <f t="shared" si="9"/>
        <v>34158600</v>
      </c>
      <c r="K71" s="2">
        <f t="shared" si="9"/>
        <v>40858776</v>
      </c>
    </row>
    <row r="72" spans="1:11" ht="12.75" hidden="1">
      <c r="A72" s="2" t="s">
        <v>104</v>
      </c>
      <c r="B72" s="2">
        <f>+B77</f>
        <v>365505638</v>
      </c>
      <c r="C72" s="2">
        <f aca="true" t="shared" si="10" ref="C72:K72">+C77</f>
        <v>369827201</v>
      </c>
      <c r="D72" s="2">
        <f t="shared" si="10"/>
        <v>516221165</v>
      </c>
      <c r="E72" s="2">
        <f t="shared" si="10"/>
        <v>488986705</v>
      </c>
      <c r="F72" s="2">
        <f t="shared" si="10"/>
        <v>488986705</v>
      </c>
      <c r="G72" s="2">
        <f t="shared" si="10"/>
        <v>488986705</v>
      </c>
      <c r="H72" s="2">
        <f t="shared" si="10"/>
        <v>586062600</v>
      </c>
      <c r="I72" s="2">
        <f t="shared" si="10"/>
        <v>601738692</v>
      </c>
      <c r="J72" s="2">
        <f t="shared" si="10"/>
        <v>627198948</v>
      </c>
      <c r="K72" s="2">
        <f t="shared" si="10"/>
        <v>674688024</v>
      </c>
    </row>
    <row r="73" spans="1:11" ht="12.75" hidden="1">
      <c r="A73" s="2" t="s">
        <v>105</v>
      </c>
      <c r="B73" s="2">
        <f>+B74</f>
        <v>83869513.66666667</v>
      </c>
      <c r="C73" s="2">
        <f aca="true" t="shared" si="11" ref="C73:K73">+(C78+C80+C81+C82)-(B78+B80+B81+B82)</f>
        <v>-8358739</v>
      </c>
      <c r="D73" s="2">
        <f t="shared" si="11"/>
        <v>263480881</v>
      </c>
      <c r="E73" s="2">
        <f t="shared" si="11"/>
        <v>-18049015</v>
      </c>
      <c r="F73" s="2">
        <f>+(F78+F80+F81+F82)-(D78+D80+D81+D82)</f>
        <v>-18049015</v>
      </c>
      <c r="G73" s="2">
        <f>+(G78+G80+G81+G82)-(D78+D80+D81+D82)</f>
        <v>-18049015</v>
      </c>
      <c r="H73" s="2">
        <f>+(H78+H80+H81+H82)-(D78+D80+D81+D82)</f>
        <v>248383421</v>
      </c>
      <c r="I73" s="2">
        <f>+(I78+I80+I81+I82)-(E78+E80+E81+E82)</f>
        <v>178730420</v>
      </c>
      <c r="J73" s="2">
        <f t="shared" si="11"/>
        <v>25034676</v>
      </c>
      <c r="K73" s="2">
        <f t="shared" si="11"/>
        <v>44570136</v>
      </c>
    </row>
    <row r="74" spans="1:11" ht="12.75" hidden="1">
      <c r="A74" s="2" t="s">
        <v>106</v>
      </c>
      <c r="B74" s="2">
        <f>+TREND(C74:E74)</f>
        <v>83869513.66666667</v>
      </c>
      <c r="C74" s="2">
        <f>+C73</f>
        <v>-8358739</v>
      </c>
      <c r="D74" s="2">
        <f aca="true" t="shared" si="12" ref="D74:K74">+D73</f>
        <v>263480881</v>
      </c>
      <c r="E74" s="2">
        <f t="shared" si="12"/>
        <v>-18049015</v>
      </c>
      <c r="F74" s="2">
        <f t="shared" si="12"/>
        <v>-18049015</v>
      </c>
      <c r="G74" s="2">
        <f t="shared" si="12"/>
        <v>-18049015</v>
      </c>
      <c r="H74" s="2">
        <f t="shared" si="12"/>
        <v>248383421</v>
      </c>
      <c r="I74" s="2">
        <f t="shared" si="12"/>
        <v>178730420</v>
      </c>
      <c r="J74" s="2">
        <f t="shared" si="12"/>
        <v>25034676</v>
      </c>
      <c r="K74" s="2">
        <f t="shared" si="12"/>
        <v>44570136</v>
      </c>
    </row>
    <row r="75" spans="1:11" ht="12.75" hidden="1">
      <c r="A75" s="2" t="s">
        <v>107</v>
      </c>
      <c r="B75" s="2">
        <f>+B84-(((B80+B81+B78)*B70)-B79)</f>
        <v>249847701.21105823</v>
      </c>
      <c r="C75" s="2">
        <f aca="true" t="shared" si="13" ref="C75:K75">+C84-(((C80+C81+C78)*C70)-C79)</f>
        <v>297305758.4217174</v>
      </c>
      <c r="D75" s="2">
        <f t="shared" si="13"/>
        <v>698014136.7774737</v>
      </c>
      <c r="E75" s="2">
        <f t="shared" si="13"/>
        <v>-34415874.19973049</v>
      </c>
      <c r="F75" s="2">
        <f t="shared" si="13"/>
        <v>-34415874.19973049</v>
      </c>
      <c r="G75" s="2">
        <f t="shared" si="13"/>
        <v>-34415874.19973049</v>
      </c>
      <c r="H75" s="2">
        <f t="shared" si="13"/>
        <v>-85998108.11275172</v>
      </c>
      <c r="I75" s="2">
        <f t="shared" si="13"/>
        <v>-33346759.199430145</v>
      </c>
      <c r="J75" s="2">
        <f t="shared" si="13"/>
        <v>-33750196.27694401</v>
      </c>
      <c r="K75" s="2">
        <f t="shared" si="13"/>
        <v>-40451791.48285516</v>
      </c>
    </row>
    <row r="76" spans="1:11" ht="12.75" hidden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3.5" hidden="1">
      <c r="A77" s="1" t="s">
        <v>66</v>
      </c>
      <c r="B77" s="3">
        <v>365505638</v>
      </c>
      <c r="C77" s="3">
        <v>369827201</v>
      </c>
      <c r="D77" s="3">
        <v>516221165</v>
      </c>
      <c r="E77" s="3">
        <v>488986705</v>
      </c>
      <c r="F77" s="3">
        <v>488986705</v>
      </c>
      <c r="G77" s="3">
        <v>488986705</v>
      </c>
      <c r="H77" s="3">
        <v>586062600</v>
      </c>
      <c r="I77" s="3">
        <v>601738692</v>
      </c>
      <c r="J77" s="3">
        <v>627198948</v>
      </c>
      <c r="K77" s="3">
        <v>674688024</v>
      </c>
    </row>
    <row r="78" spans="1:11" ht="13.5" hidden="1">
      <c r="A78" s="1" t="s">
        <v>67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3.5" hidden="1">
      <c r="A79" s="1" t="s">
        <v>68</v>
      </c>
      <c r="B79" s="3">
        <v>386654839</v>
      </c>
      <c r="C79" s="3">
        <v>441956494</v>
      </c>
      <c r="D79" s="3">
        <v>870828854</v>
      </c>
      <c r="E79" s="3">
        <v>0</v>
      </c>
      <c r="F79" s="3">
        <v>0</v>
      </c>
      <c r="G79" s="3">
        <v>0</v>
      </c>
      <c r="H79" s="3">
        <v>872525481</v>
      </c>
      <c r="I79" s="3">
        <v>0</v>
      </c>
      <c r="J79" s="3">
        <v>0</v>
      </c>
      <c r="K79" s="3">
        <v>0</v>
      </c>
    </row>
    <row r="80" spans="1:11" ht="13.5" hidden="1">
      <c r="A80" s="1" t="s">
        <v>69</v>
      </c>
      <c r="B80" s="3">
        <v>98704061</v>
      </c>
      <c r="C80" s="3">
        <v>146995327</v>
      </c>
      <c r="D80" s="3">
        <v>200358623</v>
      </c>
      <c r="E80" s="3">
        <v>452617056</v>
      </c>
      <c r="F80" s="3">
        <v>452617056</v>
      </c>
      <c r="G80" s="3">
        <v>452617056</v>
      </c>
      <c r="H80" s="3">
        <v>406584852</v>
      </c>
      <c r="I80" s="3">
        <v>622568268</v>
      </c>
      <c r="J80" s="3">
        <v>647043768</v>
      </c>
      <c r="K80" s="3">
        <v>691018440</v>
      </c>
    </row>
    <row r="81" spans="1:11" ht="13.5" hidden="1">
      <c r="A81" s="1" t="s">
        <v>70</v>
      </c>
      <c r="B81" s="3">
        <v>38820551</v>
      </c>
      <c r="C81" s="3">
        <v>0</v>
      </c>
      <c r="D81" s="3">
        <v>270346207</v>
      </c>
      <c r="E81" s="3">
        <v>40696</v>
      </c>
      <c r="F81" s="3">
        <v>40696</v>
      </c>
      <c r="G81" s="3">
        <v>40696</v>
      </c>
      <c r="H81" s="3">
        <v>312505336</v>
      </c>
      <c r="I81" s="3">
        <v>8819904</v>
      </c>
      <c r="J81" s="3">
        <v>9379080</v>
      </c>
      <c r="K81" s="3">
        <v>9974544</v>
      </c>
    </row>
    <row r="82" spans="1:11" ht="13.5" hidden="1">
      <c r="A82" s="1" t="s">
        <v>71</v>
      </c>
      <c r="B82" s="3">
        <v>78060013</v>
      </c>
      <c r="C82" s="3">
        <v>60230559</v>
      </c>
      <c r="D82" s="3">
        <v>1937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</row>
    <row r="83" spans="1:11" ht="13.5" hidden="1">
      <c r="A83" s="1" t="s">
        <v>72</v>
      </c>
      <c r="B83" s="3">
        <v>363598773</v>
      </c>
      <c r="C83" s="3">
        <v>363928417</v>
      </c>
      <c r="D83" s="3">
        <v>305300776</v>
      </c>
      <c r="E83" s="3">
        <v>37177989</v>
      </c>
      <c r="F83" s="3">
        <v>37177989</v>
      </c>
      <c r="G83" s="3">
        <v>37177989</v>
      </c>
      <c r="H83" s="3">
        <v>781202186</v>
      </c>
      <c r="I83" s="3">
        <v>30163512</v>
      </c>
      <c r="J83" s="3">
        <v>34158600</v>
      </c>
      <c r="K83" s="3">
        <v>40858776</v>
      </c>
    </row>
    <row r="84" spans="1:11" ht="13.5" hidden="1">
      <c r="A84" s="1" t="s">
        <v>73</v>
      </c>
      <c r="B84" s="3">
        <v>0</v>
      </c>
      <c r="C84" s="3">
        <v>0</v>
      </c>
      <c r="D84" s="3">
        <v>105567030</v>
      </c>
      <c r="E84" s="3">
        <v>0</v>
      </c>
      <c r="F84" s="3">
        <v>0</v>
      </c>
      <c r="G84" s="3">
        <v>0</v>
      </c>
      <c r="H84" s="3">
        <v>0</v>
      </c>
      <c r="I84" s="3">
        <v>-1697000</v>
      </c>
      <c r="J84" s="3">
        <v>2000000</v>
      </c>
      <c r="K84" s="3">
        <v>2000000</v>
      </c>
    </row>
    <row r="85" spans="1:11" ht="13.5" hidden="1">
      <c r="A85" s="1" t="s">
        <v>74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11" width="9.7109375" style="0" customWidth="1"/>
  </cols>
  <sheetData>
    <row r="1" spans="1:11" ht="18" customHeight="1">
      <c r="A1" s="109" t="s">
        <v>83</v>
      </c>
      <c r="B1" s="110"/>
      <c r="C1" s="110"/>
      <c r="D1" s="111"/>
      <c r="E1" s="111"/>
      <c r="F1" s="111"/>
      <c r="G1" s="111"/>
      <c r="H1" s="111"/>
      <c r="I1" s="111"/>
      <c r="J1" s="111"/>
      <c r="K1" s="111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12" t="s">
        <v>5</v>
      </c>
      <c r="F2" s="113"/>
      <c r="G2" s="113"/>
      <c r="H2" s="113"/>
      <c r="I2" s="114" t="s">
        <v>6</v>
      </c>
      <c r="J2" s="115"/>
      <c r="K2" s="116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9</v>
      </c>
      <c r="E3" s="13" t="s">
        <v>10</v>
      </c>
      <c r="F3" s="14" t="s">
        <v>11</v>
      </c>
      <c r="G3" s="15" t="s">
        <v>12</v>
      </c>
      <c r="H3" s="16" t="s">
        <v>13</v>
      </c>
      <c r="I3" s="13" t="s">
        <v>14</v>
      </c>
      <c r="J3" s="14" t="s">
        <v>15</v>
      </c>
      <c r="K3" s="15" t="s">
        <v>16</v>
      </c>
    </row>
    <row r="4" spans="1:11" ht="12.75">
      <c r="A4" s="17" t="s">
        <v>17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2.75">
      <c r="A5" s="22" t="s">
        <v>18</v>
      </c>
      <c r="B5" s="6">
        <v>37295453</v>
      </c>
      <c r="C5" s="6">
        <v>49089879</v>
      </c>
      <c r="D5" s="23">
        <v>36235580</v>
      </c>
      <c r="E5" s="24">
        <v>19208936</v>
      </c>
      <c r="F5" s="6">
        <v>-55000000</v>
      </c>
      <c r="G5" s="25">
        <v>-55000000</v>
      </c>
      <c r="H5" s="26">
        <v>71625503</v>
      </c>
      <c r="I5" s="24">
        <v>61000036</v>
      </c>
      <c r="J5" s="6">
        <v>64294036</v>
      </c>
      <c r="K5" s="25">
        <v>67765912</v>
      </c>
    </row>
    <row r="6" spans="1:11" ht="12.75">
      <c r="A6" s="22" t="s">
        <v>19</v>
      </c>
      <c r="B6" s="6">
        <v>176744513</v>
      </c>
      <c r="C6" s="6">
        <v>235481620</v>
      </c>
      <c r="D6" s="23">
        <v>32199944</v>
      </c>
      <c r="E6" s="24">
        <v>49862596</v>
      </c>
      <c r="F6" s="6">
        <v>-298341430</v>
      </c>
      <c r="G6" s="25">
        <v>-298341430</v>
      </c>
      <c r="H6" s="26">
        <v>261824174</v>
      </c>
      <c r="I6" s="24">
        <v>265862060</v>
      </c>
      <c r="J6" s="6">
        <v>280350060</v>
      </c>
      <c r="K6" s="25">
        <v>295978060</v>
      </c>
    </row>
    <row r="7" spans="1:11" ht="12.75">
      <c r="A7" s="22" t="s">
        <v>20</v>
      </c>
      <c r="B7" s="6">
        <v>0</v>
      </c>
      <c r="C7" s="6">
        <v>0</v>
      </c>
      <c r="D7" s="23">
        <v>0</v>
      </c>
      <c r="E7" s="24">
        <v>4013</v>
      </c>
      <c r="F7" s="6">
        <v>-1000000</v>
      </c>
      <c r="G7" s="25">
        <v>-1000000</v>
      </c>
      <c r="H7" s="26">
        <v>-4786282</v>
      </c>
      <c r="I7" s="24">
        <v>0</v>
      </c>
      <c r="J7" s="6">
        <v>0</v>
      </c>
      <c r="K7" s="25">
        <v>0</v>
      </c>
    </row>
    <row r="8" spans="1:11" ht="12.75">
      <c r="A8" s="22" t="s">
        <v>21</v>
      </c>
      <c r="B8" s="6">
        <v>104394874</v>
      </c>
      <c r="C8" s="6">
        <v>98319097</v>
      </c>
      <c r="D8" s="23">
        <v>56569328</v>
      </c>
      <c r="E8" s="24">
        <v>36897346</v>
      </c>
      <c r="F8" s="6">
        <v>-115707000</v>
      </c>
      <c r="G8" s="25">
        <v>-115707000</v>
      </c>
      <c r="H8" s="26">
        <v>119937439</v>
      </c>
      <c r="I8" s="24">
        <v>132203000</v>
      </c>
      <c r="J8" s="6">
        <v>140928400</v>
      </c>
      <c r="K8" s="25">
        <v>152438000</v>
      </c>
    </row>
    <row r="9" spans="1:11" ht="12.75">
      <c r="A9" s="22" t="s">
        <v>22</v>
      </c>
      <c r="B9" s="6">
        <v>37192970</v>
      </c>
      <c r="C9" s="6">
        <v>37916532</v>
      </c>
      <c r="D9" s="23">
        <v>13538223</v>
      </c>
      <c r="E9" s="24">
        <v>3950048</v>
      </c>
      <c r="F9" s="6">
        <v>-36408046</v>
      </c>
      <c r="G9" s="25">
        <v>-36408046</v>
      </c>
      <c r="H9" s="26">
        <v>67535896</v>
      </c>
      <c r="I9" s="24">
        <v>63513468</v>
      </c>
      <c r="J9" s="6">
        <v>70172315</v>
      </c>
      <c r="K9" s="25">
        <v>73957828</v>
      </c>
    </row>
    <row r="10" spans="1:11" ht="20.25">
      <c r="A10" s="27" t="s">
        <v>97</v>
      </c>
      <c r="B10" s="28">
        <f>SUM(B5:B9)</f>
        <v>355627810</v>
      </c>
      <c r="C10" s="29">
        <f aca="true" t="shared" si="0" ref="C10:K10">SUM(C5:C9)</f>
        <v>420807128</v>
      </c>
      <c r="D10" s="30">
        <f t="shared" si="0"/>
        <v>138543075</v>
      </c>
      <c r="E10" s="28">
        <f t="shared" si="0"/>
        <v>109922939</v>
      </c>
      <c r="F10" s="29">
        <f t="shared" si="0"/>
        <v>-506456476</v>
      </c>
      <c r="G10" s="31">
        <f t="shared" si="0"/>
        <v>-506456476</v>
      </c>
      <c r="H10" s="32">
        <f t="shared" si="0"/>
        <v>516136730</v>
      </c>
      <c r="I10" s="28">
        <f t="shared" si="0"/>
        <v>522578564</v>
      </c>
      <c r="J10" s="29">
        <f t="shared" si="0"/>
        <v>555744811</v>
      </c>
      <c r="K10" s="31">
        <f t="shared" si="0"/>
        <v>590139800</v>
      </c>
    </row>
    <row r="11" spans="1:11" ht="12.75">
      <c r="A11" s="22" t="s">
        <v>23</v>
      </c>
      <c r="B11" s="6">
        <v>151384869</v>
      </c>
      <c r="C11" s="6">
        <v>168253411</v>
      </c>
      <c r="D11" s="23">
        <v>31856859</v>
      </c>
      <c r="E11" s="24">
        <v>43663131</v>
      </c>
      <c r="F11" s="6">
        <v>186213476</v>
      </c>
      <c r="G11" s="25">
        <v>186213476</v>
      </c>
      <c r="H11" s="26">
        <v>185387848</v>
      </c>
      <c r="I11" s="24">
        <v>193010760</v>
      </c>
      <c r="J11" s="6">
        <v>203433712</v>
      </c>
      <c r="K11" s="25">
        <v>214418656</v>
      </c>
    </row>
    <row r="12" spans="1:11" ht="12.75">
      <c r="A12" s="22" t="s">
        <v>24</v>
      </c>
      <c r="B12" s="6">
        <v>13214753</v>
      </c>
      <c r="C12" s="6">
        <v>11630005</v>
      </c>
      <c r="D12" s="23">
        <v>1955751</v>
      </c>
      <c r="E12" s="24">
        <v>3111703</v>
      </c>
      <c r="F12" s="6">
        <v>31185784</v>
      </c>
      <c r="G12" s="25">
        <v>31185784</v>
      </c>
      <c r="H12" s="26">
        <v>17398102</v>
      </c>
      <c r="I12" s="24">
        <v>16500000</v>
      </c>
      <c r="J12" s="6">
        <v>17391000</v>
      </c>
      <c r="K12" s="25">
        <v>18330115</v>
      </c>
    </row>
    <row r="13" spans="1:11" ht="12.75">
      <c r="A13" s="22" t="s">
        <v>98</v>
      </c>
      <c r="B13" s="6">
        <v>64224886</v>
      </c>
      <c r="C13" s="6">
        <v>63543798</v>
      </c>
      <c r="D13" s="23">
        <v>6366932</v>
      </c>
      <c r="E13" s="24">
        <v>0</v>
      </c>
      <c r="F13" s="6">
        <v>50123000</v>
      </c>
      <c r="G13" s="25">
        <v>50123000</v>
      </c>
      <c r="H13" s="26">
        <v>36101566</v>
      </c>
      <c r="I13" s="24">
        <v>50123000</v>
      </c>
      <c r="J13" s="6">
        <v>67824750</v>
      </c>
      <c r="K13" s="25">
        <v>71555111</v>
      </c>
    </row>
    <row r="14" spans="1:11" ht="12.75">
      <c r="A14" s="22" t="s">
        <v>25</v>
      </c>
      <c r="B14" s="6">
        <v>5696886</v>
      </c>
      <c r="C14" s="6">
        <v>22386476</v>
      </c>
      <c r="D14" s="23">
        <v>865659</v>
      </c>
      <c r="E14" s="24">
        <v>1442171</v>
      </c>
      <c r="F14" s="6">
        <v>0</v>
      </c>
      <c r="G14" s="25">
        <v>0</v>
      </c>
      <c r="H14" s="26">
        <v>63977015</v>
      </c>
      <c r="I14" s="24">
        <v>0</v>
      </c>
      <c r="J14" s="6">
        <v>1</v>
      </c>
      <c r="K14" s="25">
        <v>1</v>
      </c>
    </row>
    <row r="15" spans="1:11" ht="12.75">
      <c r="A15" s="22" t="s">
        <v>26</v>
      </c>
      <c r="B15" s="6">
        <v>129090853</v>
      </c>
      <c r="C15" s="6">
        <v>123065329</v>
      </c>
      <c r="D15" s="23">
        <v>24497989</v>
      </c>
      <c r="E15" s="24">
        <v>20075010</v>
      </c>
      <c r="F15" s="6">
        <v>92417134</v>
      </c>
      <c r="G15" s="25">
        <v>92417134</v>
      </c>
      <c r="H15" s="26">
        <v>154970836</v>
      </c>
      <c r="I15" s="24">
        <v>130154200</v>
      </c>
      <c r="J15" s="6">
        <v>137182527</v>
      </c>
      <c r="K15" s="25">
        <v>144590384</v>
      </c>
    </row>
    <row r="16" spans="1:11" ht="12.75">
      <c r="A16" s="22" t="s">
        <v>21</v>
      </c>
      <c r="B16" s="6">
        <v>0</v>
      </c>
      <c r="C16" s="6">
        <v>0</v>
      </c>
      <c r="D16" s="23">
        <v>270982</v>
      </c>
      <c r="E16" s="24">
        <v>4617984</v>
      </c>
      <c r="F16" s="6">
        <v>839000</v>
      </c>
      <c r="G16" s="25">
        <v>839000</v>
      </c>
      <c r="H16" s="26">
        <v>166702</v>
      </c>
      <c r="I16" s="24">
        <v>5000000</v>
      </c>
      <c r="J16" s="6">
        <v>5000000</v>
      </c>
      <c r="K16" s="25">
        <v>5000000</v>
      </c>
    </row>
    <row r="17" spans="1:11" ht="12.75">
      <c r="A17" s="22" t="s">
        <v>27</v>
      </c>
      <c r="B17" s="6">
        <v>168652066</v>
      </c>
      <c r="C17" s="6">
        <v>83332333</v>
      </c>
      <c r="D17" s="23">
        <v>15000121</v>
      </c>
      <c r="E17" s="24">
        <v>22520426</v>
      </c>
      <c r="F17" s="6">
        <v>127538693</v>
      </c>
      <c r="G17" s="25">
        <v>127538693</v>
      </c>
      <c r="H17" s="26">
        <v>53104543</v>
      </c>
      <c r="I17" s="24">
        <v>73740392</v>
      </c>
      <c r="J17" s="6">
        <v>91565042</v>
      </c>
      <c r="K17" s="25">
        <v>95383013</v>
      </c>
    </row>
    <row r="18" spans="1:11" ht="12.75">
      <c r="A18" s="33" t="s">
        <v>28</v>
      </c>
      <c r="B18" s="34">
        <f>SUM(B11:B17)</f>
        <v>532264313</v>
      </c>
      <c r="C18" s="35">
        <f aca="true" t="shared" si="1" ref="C18:K18">SUM(C11:C17)</f>
        <v>472211352</v>
      </c>
      <c r="D18" s="36">
        <f t="shared" si="1"/>
        <v>80814293</v>
      </c>
      <c r="E18" s="34">
        <f t="shared" si="1"/>
        <v>95430425</v>
      </c>
      <c r="F18" s="35">
        <f t="shared" si="1"/>
        <v>488317087</v>
      </c>
      <c r="G18" s="37">
        <f t="shared" si="1"/>
        <v>488317087</v>
      </c>
      <c r="H18" s="38">
        <f t="shared" si="1"/>
        <v>511106612</v>
      </c>
      <c r="I18" s="34">
        <f t="shared" si="1"/>
        <v>468528352</v>
      </c>
      <c r="J18" s="35">
        <f t="shared" si="1"/>
        <v>522397032</v>
      </c>
      <c r="K18" s="37">
        <f t="shared" si="1"/>
        <v>549277280</v>
      </c>
    </row>
    <row r="19" spans="1:11" ht="12.75">
      <c r="A19" s="33" t="s">
        <v>29</v>
      </c>
      <c r="B19" s="39">
        <f>+B10-B18</f>
        <v>-176636503</v>
      </c>
      <c r="C19" s="40">
        <f aca="true" t="shared" si="2" ref="C19:K19">+C10-C18</f>
        <v>-51404224</v>
      </c>
      <c r="D19" s="41">
        <f t="shared" si="2"/>
        <v>57728782</v>
      </c>
      <c r="E19" s="39">
        <f t="shared" si="2"/>
        <v>14492514</v>
      </c>
      <c r="F19" s="40">
        <f t="shared" si="2"/>
        <v>-994773563</v>
      </c>
      <c r="G19" s="42">
        <f t="shared" si="2"/>
        <v>-994773563</v>
      </c>
      <c r="H19" s="43">
        <f t="shared" si="2"/>
        <v>5030118</v>
      </c>
      <c r="I19" s="39">
        <f t="shared" si="2"/>
        <v>54050212</v>
      </c>
      <c r="J19" s="40">
        <f t="shared" si="2"/>
        <v>33347779</v>
      </c>
      <c r="K19" s="42">
        <f t="shared" si="2"/>
        <v>40862520</v>
      </c>
    </row>
    <row r="20" spans="1:11" ht="20.25">
      <c r="A20" s="44" t="s">
        <v>30</v>
      </c>
      <c r="B20" s="45">
        <v>18403402</v>
      </c>
      <c r="C20" s="46">
        <v>52908982</v>
      </c>
      <c r="D20" s="47">
        <v>-31030217</v>
      </c>
      <c r="E20" s="45">
        <v>0</v>
      </c>
      <c r="F20" s="46">
        <v>-45851000</v>
      </c>
      <c r="G20" s="48">
        <v>-45851000</v>
      </c>
      <c r="H20" s="49">
        <v>40211847</v>
      </c>
      <c r="I20" s="45">
        <v>46540000</v>
      </c>
      <c r="J20" s="46">
        <v>44843000</v>
      </c>
      <c r="K20" s="48">
        <v>47934000</v>
      </c>
    </row>
    <row r="21" spans="1:11" ht="12.75">
      <c r="A21" s="22" t="s">
        <v>99</v>
      </c>
      <c r="B21" s="50">
        <v>0</v>
      </c>
      <c r="C21" s="51">
        <v>0</v>
      </c>
      <c r="D21" s="52">
        <v>0</v>
      </c>
      <c r="E21" s="50">
        <v>0</v>
      </c>
      <c r="F21" s="51">
        <v>0</v>
      </c>
      <c r="G21" s="53">
        <v>0</v>
      </c>
      <c r="H21" s="54">
        <v>0</v>
      </c>
      <c r="I21" s="50">
        <v>0</v>
      </c>
      <c r="J21" s="51">
        <v>0</v>
      </c>
      <c r="K21" s="53">
        <v>0</v>
      </c>
    </row>
    <row r="22" spans="1:11" ht="12.75">
      <c r="A22" s="55" t="s">
        <v>100</v>
      </c>
      <c r="B22" s="56">
        <f>SUM(B19:B21)</f>
        <v>-158233101</v>
      </c>
      <c r="C22" s="57">
        <f aca="true" t="shared" si="3" ref="C22:K22">SUM(C19:C21)</f>
        <v>1504758</v>
      </c>
      <c r="D22" s="58">
        <f t="shared" si="3"/>
        <v>26698565</v>
      </c>
      <c r="E22" s="56">
        <f t="shared" si="3"/>
        <v>14492514</v>
      </c>
      <c r="F22" s="57">
        <f t="shared" si="3"/>
        <v>-1040624563</v>
      </c>
      <c r="G22" s="59">
        <f t="shared" si="3"/>
        <v>-1040624563</v>
      </c>
      <c r="H22" s="60">
        <f t="shared" si="3"/>
        <v>45241965</v>
      </c>
      <c r="I22" s="56">
        <f t="shared" si="3"/>
        <v>100590212</v>
      </c>
      <c r="J22" s="57">
        <f t="shared" si="3"/>
        <v>78190779</v>
      </c>
      <c r="K22" s="59">
        <f t="shared" si="3"/>
        <v>88796520</v>
      </c>
    </row>
    <row r="23" spans="1:11" ht="12.75">
      <c r="A23" s="61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2.75">
      <c r="A24" s="62" t="s">
        <v>32</v>
      </c>
      <c r="B24" s="39">
        <f>SUM(B22:B23)</f>
        <v>-158233101</v>
      </c>
      <c r="C24" s="40">
        <f aca="true" t="shared" si="4" ref="C24:K24">SUM(C22:C23)</f>
        <v>1504758</v>
      </c>
      <c r="D24" s="41">
        <f t="shared" si="4"/>
        <v>26698565</v>
      </c>
      <c r="E24" s="39">
        <f t="shared" si="4"/>
        <v>14492514</v>
      </c>
      <c r="F24" s="40">
        <f t="shared" si="4"/>
        <v>-1040624563</v>
      </c>
      <c r="G24" s="42">
        <f t="shared" si="4"/>
        <v>-1040624563</v>
      </c>
      <c r="H24" s="43">
        <f t="shared" si="4"/>
        <v>45241965</v>
      </c>
      <c r="I24" s="39">
        <f t="shared" si="4"/>
        <v>100590212</v>
      </c>
      <c r="J24" s="40">
        <f t="shared" si="4"/>
        <v>78190779</v>
      </c>
      <c r="K24" s="42">
        <f t="shared" si="4"/>
        <v>88796520</v>
      </c>
    </row>
    <row r="25" spans="1:11" ht="4.5" customHeight="1">
      <c r="A25" s="63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2.75">
      <c r="A26" s="64" t="s">
        <v>101</v>
      </c>
      <c r="B26" s="65"/>
      <c r="C26" s="66"/>
      <c r="D26" s="67"/>
      <c r="E26" s="65"/>
      <c r="F26" s="66"/>
      <c r="G26" s="67"/>
      <c r="H26" s="68"/>
      <c r="I26" s="65"/>
      <c r="J26" s="66"/>
      <c r="K26" s="67"/>
    </row>
    <row r="27" spans="1:11" ht="12.75">
      <c r="A27" s="33" t="s">
        <v>33</v>
      </c>
      <c r="B27" s="7">
        <v>34237443</v>
      </c>
      <c r="C27" s="7">
        <v>80506697</v>
      </c>
      <c r="D27" s="69">
        <v>78600178</v>
      </c>
      <c r="E27" s="70">
        <v>18324000</v>
      </c>
      <c r="F27" s="7">
        <v>45851000</v>
      </c>
      <c r="G27" s="71">
        <v>45851000</v>
      </c>
      <c r="H27" s="72">
        <v>469477406</v>
      </c>
      <c r="I27" s="70">
        <v>49540000</v>
      </c>
      <c r="J27" s="7">
        <v>44843000</v>
      </c>
      <c r="K27" s="71">
        <v>47934000</v>
      </c>
    </row>
    <row r="28" spans="1:11" ht="12.75">
      <c r="A28" s="73" t="s">
        <v>34</v>
      </c>
      <c r="B28" s="6">
        <v>34237443</v>
      </c>
      <c r="C28" s="6">
        <v>80506697</v>
      </c>
      <c r="D28" s="23">
        <v>3348911</v>
      </c>
      <c r="E28" s="24">
        <v>10824000</v>
      </c>
      <c r="F28" s="6">
        <v>45851000</v>
      </c>
      <c r="G28" s="25">
        <v>45851000</v>
      </c>
      <c r="H28" s="26">
        <v>469477406</v>
      </c>
      <c r="I28" s="24">
        <v>46540000</v>
      </c>
      <c r="J28" s="6">
        <v>44843000</v>
      </c>
      <c r="K28" s="25">
        <v>47934000</v>
      </c>
    </row>
    <row r="29" spans="1:11" ht="12.75">
      <c r="A29" s="22"/>
      <c r="B29" s="6"/>
      <c r="C29" s="6"/>
      <c r="D29" s="23"/>
      <c r="E29" s="24"/>
      <c r="F29" s="6"/>
      <c r="G29" s="25"/>
      <c r="H29" s="26"/>
      <c r="I29" s="24"/>
      <c r="J29" s="6"/>
      <c r="K29" s="25"/>
    </row>
    <row r="30" spans="1:11" ht="12.75">
      <c r="A30" s="22" t="s">
        <v>35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2.75">
      <c r="A31" s="22" t="s">
        <v>36</v>
      </c>
      <c r="B31" s="6">
        <v>0</v>
      </c>
      <c r="C31" s="6">
        <v>0</v>
      </c>
      <c r="D31" s="23">
        <v>0</v>
      </c>
      <c r="E31" s="24">
        <v>7500000</v>
      </c>
      <c r="F31" s="6">
        <v>0</v>
      </c>
      <c r="G31" s="25">
        <v>0</v>
      </c>
      <c r="H31" s="26">
        <v>0</v>
      </c>
      <c r="I31" s="24">
        <v>3000000</v>
      </c>
      <c r="J31" s="6">
        <v>0</v>
      </c>
      <c r="K31" s="25">
        <v>0</v>
      </c>
    </row>
    <row r="32" spans="1:11" ht="12.75">
      <c r="A32" s="33" t="s">
        <v>37</v>
      </c>
      <c r="B32" s="7">
        <f>SUM(B28:B31)</f>
        <v>34237443</v>
      </c>
      <c r="C32" s="7">
        <f aca="true" t="shared" si="5" ref="C32:K32">SUM(C28:C31)</f>
        <v>80506697</v>
      </c>
      <c r="D32" s="69">
        <f t="shared" si="5"/>
        <v>3348911</v>
      </c>
      <c r="E32" s="70">
        <f t="shared" si="5"/>
        <v>18324000</v>
      </c>
      <c r="F32" s="7">
        <f t="shared" si="5"/>
        <v>45851000</v>
      </c>
      <c r="G32" s="71">
        <f t="shared" si="5"/>
        <v>45851000</v>
      </c>
      <c r="H32" s="72">
        <f t="shared" si="5"/>
        <v>469477406</v>
      </c>
      <c r="I32" s="70">
        <f t="shared" si="5"/>
        <v>49540000</v>
      </c>
      <c r="J32" s="7">
        <f t="shared" si="5"/>
        <v>44843000</v>
      </c>
      <c r="K32" s="71">
        <f t="shared" si="5"/>
        <v>47934000</v>
      </c>
    </row>
    <row r="33" spans="1:11" ht="4.5" customHeight="1">
      <c r="A33" s="33"/>
      <c r="B33" s="74"/>
      <c r="C33" s="75"/>
      <c r="D33" s="76"/>
      <c r="E33" s="74"/>
      <c r="F33" s="75"/>
      <c r="G33" s="76"/>
      <c r="H33" s="77"/>
      <c r="I33" s="74"/>
      <c r="J33" s="75"/>
      <c r="K33" s="76"/>
    </row>
    <row r="34" spans="1:11" ht="12.75">
      <c r="A34" s="64" t="s">
        <v>38</v>
      </c>
      <c r="B34" s="65"/>
      <c r="C34" s="66"/>
      <c r="D34" s="67"/>
      <c r="E34" s="65"/>
      <c r="F34" s="66"/>
      <c r="G34" s="67"/>
      <c r="H34" s="68"/>
      <c r="I34" s="65"/>
      <c r="J34" s="66"/>
      <c r="K34" s="67"/>
    </row>
    <row r="35" spans="1:11" ht="12.75">
      <c r="A35" s="22" t="s">
        <v>39</v>
      </c>
      <c r="B35" s="6">
        <v>121433094</v>
      </c>
      <c r="C35" s="6">
        <v>254979649</v>
      </c>
      <c r="D35" s="23">
        <v>471132089</v>
      </c>
      <c r="E35" s="24">
        <v>10531058</v>
      </c>
      <c r="F35" s="6">
        <v>0</v>
      </c>
      <c r="G35" s="25">
        <v>0</v>
      </c>
      <c r="H35" s="26">
        <v>235319199</v>
      </c>
      <c r="I35" s="24">
        <v>612</v>
      </c>
      <c r="J35" s="6">
        <v>848</v>
      </c>
      <c r="K35" s="25">
        <v>848</v>
      </c>
    </row>
    <row r="36" spans="1:11" ht="12.75">
      <c r="A36" s="22" t="s">
        <v>40</v>
      </c>
      <c r="B36" s="6">
        <v>987874518</v>
      </c>
      <c r="C36" s="6">
        <v>984953726</v>
      </c>
      <c r="D36" s="23">
        <v>248584463</v>
      </c>
      <c r="E36" s="24">
        <v>440845770</v>
      </c>
      <c r="F36" s="6">
        <v>45851000</v>
      </c>
      <c r="G36" s="25">
        <v>45851000</v>
      </c>
      <c r="H36" s="26">
        <v>469477406</v>
      </c>
      <c r="I36" s="24">
        <v>49540000</v>
      </c>
      <c r="J36" s="6">
        <v>44843000</v>
      </c>
      <c r="K36" s="25">
        <v>47934000</v>
      </c>
    </row>
    <row r="37" spans="1:11" ht="12.75">
      <c r="A37" s="22" t="s">
        <v>41</v>
      </c>
      <c r="B37" s="6">
        <v>352793278</v>
      </c>
      <c r="C37" s="6">
        <v>459450510</v>
      </c>
      <c r="D37" s="23">
        <v>174885747</v>
      </c>
      <c r="E37" s="24">
        <v>39540085</v>
      </c>
      <c r="F37" s="6">
        <v>0</v>
      </c>
      <c r="G37" s="25">
        <v>0</v>
      </c>
      <c r="H37" s="26">
        <v>-166190862</v>
      </c>
      <c r="I37" s="24">
        <v>-2448</v>
      </c>
      <c r="J37" s="6">
        <v>-2548</v>
      </c>
      <c r="K37" s="25">
        <v>-2548</v>
      </c>
    </row>
    <row r="38" spans="1:11" ht="12.75">
      <c r="A38" s="22" t="s">
        <v>42</v>
      </c>
      <c r="B38" s="6">
        <v>28266000</v>
      </c>
      <c r="C38" s="6">
        <v>25696000</v>
      </c>
      <c r="D38" s="23">
        <v>26413101</v>
      </c>
      <c r="E38" s="24">
        <v>21172317</v>
      </c>
      <c r="F38" s="6">
        <v>0</v>
      </c>
      <c r="G38" s="25">
        <v>0</v>
      </c>
      <c r="H38" s="26">
        <v>0</v>
      </c>
      <c r="I38" s="24">
        <v>0</v>
      </c>
      <c r="J38" s="6">
        <v>0</v>
      </c>
      <c r="K38" s="25">
        <v>0</v>
      </c>
    </row>
    <row r="39" spans="1:11" ht="12.75">
      <c r="A39" s="22" t="s">
        <v>43</v>
      </c>
      <c r="B39" s="6">
        <v>728248334</v>
      </c>
      <c r="C39" s="6">
        <v>754786865</v>
      </c>
      <c r="D39" s="23">
        <v>491719139</v>
      </c>
      <c r="E39" s="24">
        <v>376171912</v>
      </c>
      <c r="F39" s="6">
        <v>1086475563</v>
      </c>
      <c r="G39" s="25">
        <v>1086475563</v>
      </c>
      <c r="H39" s="26">
        <v>825745502</v>
      </c>
      <c r="I39" s="24">
        <v>0</v>
      </c>
      <c r="J39" s="6">
        <v>-33344383</v>
      </c>
      <c r="K39" s="25">
        <v>0</v>
      </c>
    </row>
    <row r="40" spans="1:11" ht="4.5" customHeight="1">
      <c r="A40" s="63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2.75">
      <c r="A41" s="64" t="s">
        <v>44</v>
      </c>
      <c r="B41" s="65"/>
      <c r="C41" s="66"/>
      <c r="D41" s="67"/>
      <c r="E41" s="65"/>
      <c r="F41" s="66"/>
      <c r="G41" s="67"/>
      <c r="H41" s="68"/>
      <c r="I41" s="65"/>
      <c r="J41" s="66"/>
      <c r="K41" s="67"/>
    </row>
    <row r="42" spans="1:11" ht="12.75">
      <c r="A42" s="22" t="s">
        <v>45</v>
      </c>
      <c r="B42" s="6">
        <v>25558835</v>
      </c>
      <c r="C42" s="6">
        <v>84751378</v>
      </c>
      <c r="D42" s="23">
        <v>-68961769</v>
      </c>
      <c r="E42" s="24">
        <v>-95423265</v>
      </c>
      <c r="F42" s="6">
        <v>-398851087</v>
      </c>
      <c r="G42" s="25">
        <v>-398851087</v>
      </c>
      <c r="H42" s="26">
        <v>-474540408</v>
      </c>
      <c r="I42" s="24">
        <v>-374065352</v>
      </c>
      <c r="J42" s="6">
        <v>-393109652</v>
      </c>
      <c r="K42" s="25">
        <v>-413154094</v>
      </c>
    </row>
    <row r="43" spans="1:11" ht="12.75">
      <c r="A43" s="22" t="s">
        <v>46</v>
      </c>
      <c r="B43" s="6">
        <v>-34237443</v>
      </c>
      <c r="C43" s="6">
        <v>-78879951</v>
      </c>
      <c r="D43" s="23">
        <v>22821410</v>
      </c>
      <c r="E43" s="24">
        <v>-22821410</v>
      </c>
      <c r="F43" s="6">
        <v>0</v>
      </c>
      <c r="G43" s="25">
        <v>0</v>
      </c>
      <c r="H43" s="26">
        <v>0</v>
      </c>
      <c r="I43" s="24">
        <v>0</v>
      </c>
      <c r="J43" s="6">
        <v>0</v>
      </c>
      <c r="K43" s="25">
        <v>0</v>
      </c>
    </row>
    <row r="44" spans="1:11" ht="12.75">
      <c r="A44" s="22" t="s">
        <v>47</v>
      </c>
      <c r="B44" s="6">
        <v>0</v>
      </c>
      <c r="C44" s="6">
        <v>0</v>
      </c>
      <c r="D44" s="23">
        <v>2674373</v>
      </c>
      <c r="E44" s="24">
        <v>-1009703</v>
      </c>
      <c r="F44" s="6">
        <v>-805201</v>
      </c>
      <c r="G44" s="25">
        <v>-805201</v>
      </c>
      <c r="H44" s="26">
        <v>0</v>
      </c>
      <c r="I44" s="24">
        <v>0</v>
      </c>
      <c r="J44" s="6">
        <v>0</v>
      </c>
      <c r="K44" s="25">
        <v>0</v>
      </c>
    </row>
    <row r="45" spans="1:11" ht="12.75">
      <c r="A45" s="33" t="s">
        <v>48</v>
      </c>
      <c r="B45" s="7">
        <v>64032349</v>
      </c>
      <c r="C45" s="7">
        <v>69903776</v>
      </c>
      <c r="D45" s="69">
        <v>-39429763</v>
      </c>
      <c r="E45" s="70">
        <v>-119254378</v>
      </c>
      <c r="F45" s="7">
        <v>-399656288</v>
      </c>
      <c r="G45" s="71">
        <v>-399656288</v>
      </c>
      <c r="H45" s="72">
        <v>-474540408</v>
      </c>
      <c r="I45" s="70">
        <v>-374065352</v>
      </c>
      <c r="J45" s="7">
        <v>-393109652</v>
      </c>
      <c r="K45" s="71">
        <v>-413154094</v>
      </c>
    </row>
    <row r="46" spans="1:11" ht="4.5" customHeight="1">
      <c r="A46" s="63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2.75">
      <c r="A47" s="64" t="s">
        <v>49</v>
      </c>
      <c r="B47" s="65">
        <v>0</v>
      </c>
      <c r="C47" s="66">
        <v>0</v>
      </c>
      <c r="D47" s="67">
        <v>0</v>
      </c>
      <c r="E47" s="65">
        <v>0</v>
      </c>
      <c r="F47" s="66">
        <v>0</v>
      </c>
      <c r="G47" s="67">
        <v>0</v>
      </c>
      <c r="H47" s="68">
        <v>0</v>
      </c>
      <c r="I47" s="65">
        <v>0</v>
      </c>
      <c r="J47" s="66">
        <v>0</v>
      </c>
      <c r="K47" s="67">
        <v>0</v>
      </c>
    </row>
    <row r="48" spans="1:11" ht="12.75">
      <c r="A48" s="22" t="s">
        <v>50</v>
      </c>
      <c r="B48" s="6">
        <v>64032349</v>
      </c>
      <c r="C48" s="6">
        <v>66650284</v>
      </c>
      <c r="D48" s="23">
        <v>10458040</v>
      </c>
      <c r="E48" s="24">
        <v>1717874</v>
      </c>
      <c r="F48" s="6">
        <v>0</v>
      </c>
      <c r="G48" s="25">
        <v>0</v>
      </c>
      <c r="H48" s="26">
        <v>1</v>
      </c>
      <c r="I48" s="24">
        <v>612</v>
      </c>
      <c r="J48" s="6">
        <v>651</v>
      </c>
      <c r="K48" s="25">
        <v>651</v>
      </c>
    </row>
    <row r="49" spans="1:11" ht="12.75">
      <c r="A49" s="22" t="s">
        <v>51</v>
      </c>
      <c r="B49" s="6">
        <f>+B75</f>
        <v>273741281.4095753</v>
      </c>
      <c r="C49" s="6">
        <f aca="true" t="shared" si="6" ref="C49:K49">+C75</f>
        <v>248089851.99672332</v>
      </c>
      <c r="D49" s="23">
        <f t="shared" si="6"/>
        <v>131935331</v>
      </c>
      <c r="E49" s="24">
        <f t="shared" si="6"/>
        <v>37545681</v>
      </c>
      <c r="F49" s="6">
        <f t="shared" si="6"/>
        <v>0</v>
      </c>
      <c r="G49" s="25">
        <f t="shared" si="6"/>
        <v>0</v>
      </c>
      <c r="H49" s="26">
        <f t="shared" si="6"/>
        <v>-166190862</v>
      </c>
      <c r="I49" s="24">
        <f t="shared" si="6"/>
        <v>-2448</v>
      </c>
      <c r="J49" s="6">
        <f t="shared" si="6"/>
        <v>-2548</v>
      </c>
      <c r="K49" s="25">
        <f t="shared" si="6"/>
        <v>-2548</v>
      </c>
    </row>
    <row r="50" spans="1:11" ht="12.75">
      <c r="A50" s="33" t="s">
        <v>52</v>
      </c>
      <c r="B50" s="7">
        <f>+B48-B49</f>
        <v>-209708932.40957528</v>
      </c>
      <c r="C50" s="7">
        <f aca="true" t="shared" si="7" ref="C50:K50">+C48-C49</f>
        <v>-181439567.99672332</v>
      </c>
      <c r="D50" s="69">
        <f t="shared" si="7"/>
        <v>-121477291</v>
      </c>
      <c r="E50" s="70">
        <f t="shared" si="7"/>
        <v>-35827807</v>
      </c>
      <c r="F50" s="7">
        <f t="shared" si="7"/>
        <v>0</v>
      </c>
      <c r="G50" s="71">
        <f t="shared" si="7"/>
        <v>0</v>
      </c>
      <c r="H50" s="72">
        <f t="shared" si="7"/>
        <v>166190863</v>
      </c>
      <c r="I50" s="70">
        <f t="shared" si="7"/>
        <v>3060</v>
      </c>
      <c r="J50" s="7">
        <f t="shared" si="7"/>
        <v>3199</v>
      </c>
      <c r="K50" s="71">
        <f t="shared" si="7"/>
        <v>3199</v>
      </c>
    </row>
    <row r="51" spans="1:11" ht="4.5" customHeight="1">
      <c r="A51" s="78"/>
      <c r="B51" s="79"/>
      <c r="C51" s="80"/>
      <c r="D51" s="81"/>
      <c r="E51" s="79"/>
      <c r="F51" s="80"/>
      <c r="G51" s="81"/>
      <c r="H51" s="82"/>
      <c r="I51" s="79"/>
      <c r="J51" s="80"/>
      <c r="K51" s="81"/>
    </row>
    <row r="52" spans="1:11" ht="12.75">
      <c r="A52" s="64" t="s">
        <v>53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2.75">
      <c r="A53" s="22" t="s">
        <v>54</v>
      </c>
      <c r="B53" s="6">
        <v>987874518</v>
      </c>
      <c r="C53" s="6">
        <v>984953726</v>
      </c>
      <c r="D53" s="23">
        <v>271380435</v>
      </c>
      <c r="E53" s="24">
        <v>440845770</v>
      </c>
      <c r="F53" s="6">
        <v>45851000</v>
      </c>
      <c r="G53" s="25">
        <v>45851000</v>
      </c>
      <c r="H53" s="26">
        <v>469477406</v>
      </c>
      <c r="I53" s="24">
        <v>49540000</v>
      </c>
      <c r="J53" s="6">
        <v>44843000</v>
      </c>
      <c r="K53" s="25">
        <v>47934000</v>
      </c>
    </row>
    <row r="54" spans="1:11" ht="12.75">
      <c r="A54" s="22" t="s">
        <v>55</v>
      </c>
      <c r="B54" s="6">
        <v>64224886</v>
      </c>
      <c r="C54" s="6">
        <v>63543798</v>
      </c>
      <c r="D54" s="23">
        <v>0</v>
      </c>
      <c r="E54" s="24">
        <v>0</v>
      </c>
      <c r="F54" s="6">
        <v>50123000</v>
      </c>
      <c r="G54" s="25">
        <v>50123000</v>
      </c>
      <c r="H54" s="26">
        <v>36101566</v>
      </c>
      <c r="I54" s="24">
        <v>50123000</v>
      </c>
      <c r="J54" s="6">
        <v>67824750</v>
      </c>
      <c r="K54" s="25">
        <v>71555111</v>
      </c>
    </row>
    <row r="55" spans="1:11" ht="12.75">
      <c r="A55" s="22" t="s">
        <v>56</v>
      </c>
      <c r="B55" s="6">
        <v>0</v>
      </c>
      <c r="C55" s="6">
        <v>0</v>
      </c>
      <c r="D55" s="23">
        <v>-5145447</v>
      </c>
      <c r="E55" s="24">
        <v>18324000</v>
      </c>
      <c r="F55" s="6">
        <v>6000000</v>
      </c>
      <c r="G55" s="25">
        <v>6000000</v>
      </c>
      <c r="H55" s="26">
        <v>0</v>
      </c>
      <c r="I55" s="24">
        <v>0</v>
      </c>
      <c r="J55" s="6">
        <v>0</v>
      </c>
      <c r="K55" s="25">
        <v>0</v>
      </c>
    </row>
    <row r="56" spans="1:11" ht="12.75">
      <c r="A56" s="22" t="s">
        <v>57</v>
      </c>
      <c r="B56" s="6">
        <v>0</v>
      </c>
      <c r="C56" s="6">
        <v>8354800</v>
      </c>
      <c r="D56" s="23">
        <v>1490002</v>
      </c>
      <c r="E56" s="24">
        <v>0</v>
      </c>
      <c r="F56" s="6">
        <v>0</v>
      </c>
      <c r="G56" s="25">
        <v>0</v>
      </c>
      <c r="H56" s="26">
        <v>0</v>
      </c>
      <c r="I56" s="24">
        <v>7918000</v>
      </c>
      <c r="J56" s="6">
        <v>7918000</v>
      </c>
      <c r="K56" s="25">
        <v>7918000</v>
      </c>
    </row>
    <row r="57" spans="1:11" ht="4.5" customHeight="1">
      <c r="A57" s="83"/>
      <c r="B57" s="84"/>
      <c r="C57" s="85"/>
      <c r="D57" s="86"/>
      <c r="E57" s="84"/>
      <c r="F57" s="85"/>
      <c r="G57" s="86"/>
      <c r="H57" s="87"/>
      <c r="I57" s="84"/>
      <c r="J57" s="85"/>
      <c r="K57" s="86"/>
    </row>
    <row r="58" spans="1:11" ht="12.75">
      <c r="A58" s="64" t="s">
        <v>58</v>
      </c>
      <c r="B58" s="18"/>
      <c r="C58" s="19"/>
      <c r="D58" s="20"/>
      <c r="E58" s="18"/>
      <c r="F58" s="19"/>
      <c r="G58" s="20"/>
      <c r="H58" s="21"/>
      <c r="I58" s="88"/>
      <c r="J58" s="6"/>
      <c r="K58" s="89"/>
    </row>
    <row r="59" spans="1:11" ht="12.75">
      <c r="A59" s="90" t="s">
        <v>59</v>
      </c>
      <c r="B59" s="6">
        <v>0</v>
      </c>
      <c r="C59" s="6">
        <v>0</v>
      </c>
      <c r="D59" s="23">
        <v>0</v>
      </c>
      <c r="E59" s="24">
        <v>11000000</v>
      </c>
      <c r="F59" s="6">
        <v>11000000</v>
      </c>
      <c r="G59" s="25">
        <v>11000000</v>
      </c>
      <c r="H59" s="26">
        <v>11000000</v>
      </c>
      <c r="I59" s="24">
        <v>5000000</v>
      </c>
      <c r="J59" s="6">
        <v>5000000</v>
      </c>
      <c r="K59" s="25">
        <v>5000000</v>
      </c>
    </row>
    <row r="60" spans="1:11" ht="12.75">
      <c r="A60" s="90" t="s">
        <v>60</v>
      </c>
      <c r="B60" s="6">
        <v>0</v>
      </c>
      <c r="C60" s="6">
        <v>0</v>
      </c>
      <c r="D60" s="23">
        <v>0</v>
      </c>
      <c r="E60" s="24">
        <v>0</v>
      </c>
      <c r="F60" s="6">
        <v>0</v>
      </c>
      <c r="G60" s="25">
        <v>0</v>
      </c>
      <c r="H60" s="26">
        <v>0</v>
      </c>
      <c r="I60" s="24">
        <v>0</v>
      </c>
      <c r="J60" s="6">
        <v>0</v>
      </c>
      <c r="K60" s="25">
        <v>0</v>
      </c>
    </row>
    <row r="61" spans="1:11" ht="12.75">
      <c r="A61" s="91" t="s">
        <v>61</v>
      </c>
      <c r="B61" s="92">
        <v>0</v>
      </c>
      <c r="C61" s="93">
        <v>0</v>
      </c>
      <c r="D61" s="94">
        <v>0</v>
      </c>
      <c r="E61" s="92">
        <v>0</v>
      </c>
      <c r="F61" s="93">
        <v>0</v>
      </c>
      <c r="G61" s="94">
        <v>0</v>
      </c>
      <c r="H61" s="95">
        <v>0</v>
      </c>
      <c r="I61" s="92">
        <v>0</v>
      </c>
      <c r="J61" s="93">
        <v>0</v>
      </c>
      <c r="K61" s="94">
        <v>0</v>
      </c>
    </row>
    <row r="62" spans="1:11" ht="12.75">
      <c r="A62" s="96" t="s">
        <v>62</v>
      </c>
      <c r="B62" s="97">
        <v>0</v>
      </c>
      <c r="C62" s="98">
        <v>0</v>
      </c>
      <c r="D62" s="99">
        <v>0</v>
      </c>
      <c r="E62" s="97">
        <v>0</v>
      </c>
      <c r="F62" s="98">
        <v>0</v>
      </c>
      <c r="G62" s="99">
        <v>0</v>
      </c>
      <c r="H62" s="100">
        <v>0</v>
      </c>
      <c r="I62" s="97">
        <v>0</v>
      </c>
      <c r="J62" s="98">
        <v>0</v>
      </c>
      <c r="K62" s="99">
        <v>0</v>
      </c>
    </row>
    <row r="63" spans="1:11" ht="12.75">
      <c r="A63" s="96" t="s">
        <v>63</v>
      </c>
      <c r="B63" s="97">
        <v>18000</v>
      </c>
      <c r="C63" s="98">
        <v>18000</v>
      </c>
      <c r="D63" s="99">
        <v>18000</v>
      </c>
      <c r="E63" s="97">
        <v>18000</v>
      </c>
      <c r="F63" s="98">
        <v>18000</v>
      </c>
      <c r="G63" s="99">
        <v>18000</v>
      </c>
      <c r="H63" s="100">
        <v>18000</v>
      </c>
      <c r="I63" s="97">
        <v>18000</v>
      </c>
      <c r="J63" s="98">
        <v>18000</v>
      </c>
      <c r="K63" s="99">
        <v>18000</v>
      </c>
    </row>
    <row r="64" spans="1:11" ht="12.75">
      <c r="A64" s="96" t="s">
        <v>64</v>
      </c>
      <c r="B64" s="97">
        <v>0</v>
      </c>
      <c r="C64" s="98">
        <v>0</v>
      </c>
      <c r="D64" s="99">
        <v>0</v>
      </c>
      <c r="E64" s="97">
        <v>0</v>
      </c>
      <c r="F64" s="98">
        <v>0</v>
      </c>
      <c r="G64" s="99">
        <v>0</v>
      </c>
      <c r="H64" s="100">
        <v>0</v>
      </c>
      <c r="I64" s="97">
        <v>0</v>
      </c>
      <c r="J64" s="98">
        <v>0</v>
      </c>
      <c r="K64" s="99">
        <v>0</v>
      </c>
    </row>
    <row r="65" spans="1:11" ht="12.75">
      <c r="A65" s="96" t="s">
        <v>65</v>
      </c>
      <c r="B65" s="97">
        <v>0</v>
      </c>
      <c r="C65" s="98">
        <v>0</v>
      </c>
      <c r="D65" s="99">
        <v>0</v>
      </c>
      <c r="E65" s="97">
        <v>0</v>
      </c>
      <c r="F65" s="98">
        <v>0</v>
      </c>
      <c r="G65" s="99">
        <v>0</v>
      </c>
      <c r="H65" s="100">
        <v>0</v>
      </c>
      <c r="I65" s="97">
        <v>0</v>
      </c>
      <c r="J65" s="98">
        <v>0</v>
      </c>
      <c r="K65" s="99">
        <v>0</v>
      </c>
    </row>
    <row r="66" spans="1:11" ht="4.5" customHeight="1">
      <c r="A66" s="83"/>
      <c r="B66" s="101"/>
      <c r="C66" s="102"/>
      <c r="D66" s="103"/>
      <c r="E66" s="101"/>
      <c r="F66" s="102"/>
      <c r="G66" s="103"/>
      <c r="H66" s="104"/>
      <c r="I66" s="101"/>
      <c r="J66" s="102"/>
      <c r="K66" s="103"/>
    </row>
    <row r="67" spans="1:11" ht="12.75">
      <c r="A67" s="105"/>
      <c r="B67" s="106"/>
      <c r="C67" s="106"/>
      <c r="D67" s="106"/>
      <c r="E67" s="106"/>
      <c r="F67" s="106"/>
      <c r="G67" s="106"/>
      <c r="H67" s="106"/>
      <c r="I67" s="106"/>
      <c r="J67" s="106"/>
      <c r="K67" s="106"/>
    </row>
    <row r="68" spans="1:11" ht="12.75">
      <c r="A68" s="107"/>
      <c r="B68" s="107"/>
      <c r="C68" s="107"/>
      <c r="D68" s="107"/>
      <c r="E68" s="107"/>
      <c r="F68" s="107"/>
      <c r="G68" s="107"/>
      <c r="H68" s="107"/>
      <c r="I68" s="107"/>
      <c r="J68" s="107"/>
      <c r="K68" s="107"/>
    </row>
    <row r="69" spans="1:11" ht="12.75">
      <c r="A69" s="108"/>
      <c r="B69" s="108"/>
      <c r="C69" s="108"/>
      <c r="D69" s="108"/>
      <c r="E69" s="108"/>
      <c r="F69" s="108"/>
      <c r="G69" s="108"/>
      <c r="H69" s="108"/>
      <c r="I69" s="108"/>
      <c r="J69" s="108"/>
      <c r="K69" s="108"/>
    </row>
    <row r="70" spans="1:11" ht="12.75" hidden="1">
      <c r="A70" s="4" t="s">
        <v>102</v>
      </c>
      <c r="B70" s="5">
        <f>IF(ISERROR(B71/B72),0,(B71/B72))</f>
        <v>0.9738338730909205</v>
      </c>
      <c r="C70" s="5">
        <f aca="true" t="shared" si="8" ref="C70:K70">IF(ISERROR(C71/C72),0,(C71/C72))</f>
        <v>0.994742077301154</v>
      </c>
      <c r="D70" s="5">
        <f t="shared" si="8"/>
        <v>0</v>
      </c>
      <c r="E70" s="5">
        <f t="shared" si="8"/>
        <v>0</v>
      </c>
      <c r="F70" s="5">
        <f t="shared" si="8"/>
        <v>0</v>
      </c>
      <c r="G70" s="5">
        <f t="shared" si="8"/>
        <v>0</v>
      </c>
      <c r="H70" s="5">
        <f t="shared" si="8"/>
        <v>0</v>
      </c>
      <c r="I70" s="5">
        <f t="shared" si="8"/>
        <v>0</v>
      </c>
      <c r="J70" s="5">
        <f t="shared" si="8"/>
        <v>0</v>
      </c>
      <c r="K70" s="5">
        <f t="shared" si="8"/>
        <v>0</v>
      </c>
    </row>
    <row r="71" spans="1:11" ht="12.75" hidden="1">
      <c r="A71" s="2" t="s">
        <v>103</v>
      </c>
      <c r="B71" s="2">
        <f>+B83</f>
        <v>226451006</v>
      </c>
      <c r="C71" s="2">
        <f aca="true" t="shared" si="9" ref="C71:K71">+C83</f>
        <v>291307065</v>
      </c>
      <c r="D71" s="2">
        <f t="shared" si="9"/>
        <v>0</v>
      </c>
      <c r="E71" s="2">
        <f t="shared" si="9"/>
        <v>0</v>
      </c>
      <c r="F71" s="2">
        <f t="shared" si="9"/>
        <v>0</v>
      </c>
      <c r="G71" s="2">
        <f t="shared" si="9"/>
        <v>0</v>
      </c>
      <c r="H71" s="2">
        <f t="shared" si="9"/>
        <v>0</v>
      </c>
      <c r="I71" s="2">
        <f t="shared" si="9"/>
        <v>0</v>
      </c>
      <c r="J71" s="2">
        <f t="shared" si="9"/>
        <v>0</v>
      </c>
      <c r="K71" s="2">
        <f t="shared" si="9"/>
        <v>0</v>
      </c>
    </row>
    <row r="72" spans="1:11" ht="12.75" hidden="1">
      <c r="A72" s="2" t="s">
        <v>104</v>
      </c>
      <c r="B72" s="2">
        <f>+B77</f>
        <v>232535561</v>
      </c>
      <c r="C72" s="2">
        <f aca="true" t="shared" si="10" ref="C72:K72">+C77</f>
        <v>292846831</v>
      </c>
      <c r="D72" s="2">
        <f t="shared" si="10"/>
        <v>81053917</v>
      </c>
      <c r="E72" s="2">
        <f t="shared" si="10"/>
        <v>71425637</v>
      </c>
      <c r="F72" s="2">
        <f t="shared" si="10"/>
        <v>-361749476</v>
      </c>
      <c r="G72" s="2">
        <f t="shared" si="10"/>
        <v>-361749476</v>
      </c>
      <c r="H72" s="2">
        <f t="shared" si="10"/>
        <v>345076968</v>
      </c>
      <c r="I72" s="2">
        <f t="shared" si="10"/>
        <v>334375552</v>
      </c>
      <c r="J72" s="2">
        <f t="shared" si="10"/>
        <v>355792399</v>
      </c>
      <c r="K72" s="2">
        <f t="shared" si="10"/>
        <v>375490492</v>
      </c>
    </row>
    <row r="73" spans="1:11" ht="12.75" hidden="1">
      <c r="A73" s="2" t="s">
        <v>105</v>
      </c>
      <c r="B73" s="2">
        <f>+B74</f>
        <v>266838644.3333333</v>
      </c>
      <c r="C73" s="2">
        <f aca="true" t="shared" si="11" ref="C73:K73">+(C78+C80+C81+C82)-(B78+B80+B81+B82)</f>
        <v>131014514</v>
      </c>
      <c r="D73" s="2">
        <f t="shared" si="11"/>
        <v>256088328</v>
      </c>
      <c r="E73" s="2">
        <f t="shared" si="11"/>
        <v>-433782640</v>
      </c>
      <c r="F73" s="2">
        <f>+(F78+F80+F81+F82)-(D78+D80+D81+D82)</f>
        <v>-442595824</v>
      </c>
      <c r="G73" s="2">
        <f>+(G78+G80+G81+G82)-(D78+D80+D81+D82)</f>
        <v>-442595824</v>
      </c>
      <c r="H73" s="2">
        <f>+(H78+H80+H81+H82)-(D78+D80+D81+D82)</f>
        <v>-207349601</v>
      </c>
      <c r="I73" s="2">
        <f>+(I78+I80+I81+I82)-(E78+E80+E81+E82)</f>
        <v>-8813184</v>
      </c>
      <c r="J73" s="2">
        <f t="shared" si="11"/>
        <v>133</v>
      </c>
      <c r="K73" s="2">
        <f t="shared" si="11"/>
        <v>0</v>
      </c>
    </row>
    <row r="74" spans="1:11" ht="12.75" hidden="1">
      <c r="A74" s="2" t="s">
        <v>106</v>
      </c>
      <c r="B74" s="2">
        <f>+TREND(C74:E74)</f>
        <v>266838644.3333333</v>
      </c>
      <c r="C74" s="2">
        <f>+C73</f>
        <v>131014514</v>
      </c>
      <c r="D74" s="2">
        <f aca="true" t="shared" si="12" ref="D74:K74">+D73</f>
        <v>256088328</v>
      </c>
      <c r="E74" s="2">
        <f t="shared" si="12"/>
        <v>-433782640</v>
      </c>
      <c r="F74" s="2">
        <f t="shared" si="12"/>
        <v>-442595824</v>
      </c>
      <c r="G74" s="2">
        <f t="shared" si="12"/>
        <v>-442595824</v>
      </c>
      <c r="H74" s="2">
        <f t="shared" si="12"/>
        <v>-207349601</v>
      </c>
      <c r="I74" s="2">
        <f t="shared" si="12"/>
        <v>-8813184</v>
      </c>
      <c r="J74" s="2">
        <f t="shared" si="12"/>
        <v>133</v>
      </c>
      <c r="K74" s="2">
        <f t="shared" si="12"/>
        <v>0</v>
      </c>
    </row>
    <row r="75" spans="1:11" ht="12.75" hidden="1">
      <c r="A75" s="2" t="s">
        <v>107</v>
      </c>
      <c r="B75" s="2">
        <f>+B84-(((B80+B81+B78)*B70)-B79)</f>
        <v>273741281.4095753</v>
      </c>
      <c r="C75" s="2">
        <f aca="true" t="shared" si="13" ref="C75:K75">+C84-(((C80+C81+C78)*C70)-C79)</f>
        <v>248089851.99672332</v>
      </c>
      <c r="D75" s="2">
        <f t="shared" si="13"/>
        <v>131935331</v>
      </c>
      <c r="E75" s="2">
        <f t="shared" si="13"/>
        <v>37545681</v>
      </c>
      <c r="F75" s="2">
        <f t="shared" si="13"/>
        <v>0</v>
      </c>
      <c r="G75" s="2">
        <f t="shared" si="13"/>
        <v>0</v>
      </c>
      <c r="H75" s="2">
        <f t="shared" si="13"/>
        <v>-166190862</v>
      </c>
      <c r="I75" s="2">
        <f t="shared" si="13"/>
        <v>-2448</v>
      </c>
      <c r="J75" s="2">
        <f t="shared" si="13"/>
        <v>-2548</v>
      </c>
      <c r="K75" s="2">
        <f t="shared" si="13"/>
        <v>-2548</v>
      </c>
    </row>
    <row r="76" spans="1:11" ht="12.75" hidden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3.5" hidden="1">
      <c r="A77" s="1" t="s">
        <v>66</v>
      </c>
      <c r="B77" s="3">
        <v>232535561</v>
      </c>
      <c r="C77" s="3">
        <v>292846831</v>
      </c>
      <c r="D77" s="3">
        <v>81053917</v>
      </c>
      <c r="E77" s="3">
        <v>71425637</v>
      </c>
      <c r="F77" s="3">
        <v>-361749476</v>
      </c>
      <c r="G77" s="3">
        <v>-361749476</v>
      </c>
      <c r="H77" s="3">
        <v>345076968</v>
      </c>
      <c r="I77" s="3">
        <v>334375552</v>
      </c>
      <c r="J77" s="3">
        <v>355792399</v>
      </c>
      <c r="K77" s="3">
        <v>375490492</v>
      </c>
    </row>
    <row r="78" spans="1:11" ht="13.5" hidden="1">
      <c r="A78" s="1" t="s">
        <v>67</v>
      </c>
      <c r="B78" s="3">
        <v>0</v>
      </c>
      <c r="C78" s="3">
        <v>0</v>
      </c>
      <c r="D78" s="3">
        <v>-22795972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3.5" hidden="1">
      <c r="A79" s="1" t="s">
        <v>68</v>
      </c>
      <c r="B79" s="3">
        <v>327782227</v>
      </c>
      <c r="C79" s="3">
        <v>433616706</v>
      </c>
      <c r="D79" s="3">
        <v>131935331</v>
      </c>
      <c r="E79" s="3">
        <v>37545681</v>
      </c>
      <c r="F79" s="3">
        <v>0</v>
      </c>
      <c r="G79" s="3">
        <v>0</v>
      </c>
      <c r="H79" s="3">
        <v>-166190862</v>
      </c>
      <c r="I79" s="3">
        <v>-2448</v>
      </c>
      <c r="J79" s="3">
        <v>-2548</v>
      </c>
      <c r="K79" s="3">
        <v>-2548</v>
      </c>
    </row>
    <row r="80" spans="1:11" ht="13.5" hidden="1">
      <c r="A80" s="1" t="s">
        <v>69</v>
      </c>
      <c r="B80" s="3">
        <v>41069891</v>
      </c>
      <c r="C80" s="3">
        <v>152224803</v>
      </c>
      <c r="D80" s="3">
        <v>391344136</v>
      </c>
      <c r="E80" s="3">
        <v>8788184</v>
      </c>
      <c r="F80" s="3">
        <v>0</v>
      </c>
      <c r="G80" s="3">
        <v>0</v>
      </c>
      <c r="H80" s="3">
        <v>100990628</v>
      </c>
      <c r="I80" s="3">
        <v>0</v>
      </c>
      <c r="J80" s="3">
        <v>11</v>
      </c>
      <c r="K80" s="3">
        <v>11</v>
      </c>
    </row>
    <row r="81" spans="1:11" ht="13.5" hidden="1">
      <c r="A81" s="1" t="s">
        <v>70</v>
      </c>
      <c r="B81" s="3">
        <v>14423091</v>
      </c>
      <c r="C81" s="3">
        <v>34282693</v>
      </c>
      <c r="D81" s="3">
        <v>74047660</v>
      </c>
      <c r="E81" s="3">
        <v>25000</v>
      </c>
      <c r="F81" s="3">
        <v>0</v>
      </c>
      <c r="G81" s="3">
        <v>0</v>
      </c>
      <c r="H81" s="3">
        <v>134255595</v>
      </c>
      <c r="I81" s="3">
        <v>0</v>
      </c>
      <c r="J81" s="3">
        <v>122</v>
      </c>
      <c r="K81" s="3">
        <v>122</v>
      </c>
    </row>
    <row r="82" spans="1:11" ht="13.5" hidden="1">
      <c r="A82" s="1" t="s">
        <v>71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</row>
    <row r="83" spans="1:11" ht="13.5" hidden="1">
      <c r="A83" s="1" t="s">
        <v>72</v>
      </c>
      <c r="B83" s="3">
        <v>226451006</v>
      </c>
      <c r="C83" s="3">
        <v>291307065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3">
        <v>0</v>
      </c>
      <c r="J83" s="3">
        <v>0</v>
      </c>
      <c r="K83" s="3">
        <v>0</v>
      </c>
    </row>
    <row r="84" spans="1:11" ht="13.5" hidden="1">
      <c r="A84" s="1" t="s">
        <v>73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</row>
    <row r="85" spans="1:11" ht="13.5" hidden="1">
      <c r="A85" s="1" t="s">
        <v>74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11" width="9.7109375" style="0" customWidth="1"/>
  </cols>
  <sheetData>
    <row r="1" spans="1:11" ht="18" customHeight="1">
      <c r="A1" s="109" t="s">
        <v>84</v>
      </c>
      <c r="B1" s="110"/>
      <c r="C1" s="110"/>
      <c r="D1" s="111"/>
      <c r="E1" s="111"/>
      <c r="F1" s="111"/>
      <c r="G1" s="111"/>
      <c r="H1" s="111"/>
      <c r="I1" s="111"/>
      <c r="J1" s="111"/>
      <c r="K1" s="111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12" t="s">
        <v>5</v>
      </c>
      <c r="F2" s="113"/>
      <c r="G2" s="113"/>
      <c r="H2" s="113"/>
      <c r="I2" s="114" t="s">
        <v>6</v>
      </c>
      <c r="J2" s="115"/>
      <c r="K2" s="116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9</v>
      </c>
      <c r="E3" s="13" t="s">
        <v>10</v>
      </c>
      <c r="F3" s="14" t="s">
        <v>11</v>
      </c>
      <c r="G3" s="15" t="s">
        <v>12</v>
      </c>
      <c r="H3" s="16" t="s">
        <v>13</v>
      </c>
      <c r="I3" s="13" t="s">
        <v>14</v>
      </c>
      <c r="J3" s="14" t="s">
        <v>15</v>
      </c>
      <c r="K3" s="15" t="s">
        <v>16</v>
      </c>
    </row>
    <row r="4" spans="1:11" ht="12.75">
      <c r="A4" s="17" t="s">
        <v>17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2.75">
      <c r="A5" s="22" t="s">
        <v>18</v>
      </c>
      <c r="B5" s="6">
        <v>49856951</v>
      </c>
      <c r="C5" s="6">
        <v>40473071</v>
      </c>
      <c r="D5" s="23">
        <v>34942216</v>
      </c>
      <c r="E5" s="24">
        <v>49547437</v>
      </c>
      <c r="F5" s="6">
        <v>49547437</v>
      </c>
      <c r="G5" s="25">
        <v>49547437</v>
      </c>
      <c r="H5" s="26">
        <v>28977734</v>
      </c>
      <c r="I5" s="24">
        <v>65046190</v>
      </c>
      <c r="J5" s="6">
        <v>65046190</v>
      </c>
      <c r="K5" s="25">
        <v>65046190</v>
      </c>
    </row>
    <row r="6" spans="1:11" ht="12.75">
      <c r="A6" s="22" t="s">
        <v>19</v>
      </c>
      <c r="B6" s="6">
        <v>64607103</v>
      </c>
      <c r="C6" s="6">
        <v>67985005</v>
      </c>
      <c r="D6" s="23">
        <v>1213189397</v>
      </c>
      <c r="E6" s="24">
        <v>97129036</v>
      </c>
      <c r="F6" s="6">
        <v>106368426</v>
      </c>
      <c r="G6" s="25">
        <v>106368426</v>
      </c>
      <c r="H6" s="26">
        <v>79355935</v>
      </c>
      <c r="I6" s="24">
        <v>129925021</v>
      </c>
      <c r="J6" s="6">
        <v>137003996</v>
      </c>
      <c r="K6" s="25">
        <v>144402213</v>
      </c>
    </row>
    <row r="7" spans="1:11" ht="12.75">
      <c r="A7" s="22" t="s">
        <v>20</v>
      </c>
      <c r="B7" s="6">
        <v>1229217</v>
      </c>
      <c r="C7" s="6">
        <v>613420</v>
      </c>
      <c r="D7" s="23">
        <v>19117</v>
      </c>
      <c r="E7" s="24">
        <v>0</v>
      </c>
      <c r="F7" s="6">
        <v>0</v>
      </c>
      <c r="G7" s="25">
        <v>0</v>
      </c>
      <c r="H7" s="26">
        <v>89773</v>
      </c>
      <c r="I7" s="24">
        <v>0</v>
      </c>
      <c r="J7" s="6">
        <v>0</v>
      </c>
      <c r="K7" s="25">
        <v>0</v>
      </c>
    </row>
    <row r="8" spans="1:11" ht="12.75">
      <c r="A8" s="22" t="s">
        <v>21</v>
      </c>
      <c r="B8" s="6">
        <v>141529361</v>
      </c>
      <c r="C8" s="6">
        <v>130671915</v>
      </c>
      <c r="D8" s="23">
        <v>118747072</v>
      </c>
      <c r="E8" s="24">
        <v>157575999</v>
      </c>
      <c r="F8" s="6">
        <v>158273113</v>
      </c>
      <c r="G8" s="25">
        <v>158273113</v>
      </c>
      <c r="H8" s="26">
        <v>135450596</v>
      </c>
      <c r="I8" s="24">
        <v>177236001</v>
      </c>
      <c r="J8" s="6">
        <v>189228484</v>
      </c>
      <c r="K8" s="25">
        <v>203615289</v>
      </c>
    </row>
    <row r="9" spans="1:11" ht="12.75">
      <c r="A9" s="22" t="s">
        <v>22</v>
      </c>
      <c r="B9" s="6">
        <v>13400007</v>
      </c>
      <c r="C9" s="6">
        <v>9847606</v>
      </c>
      <c r="D9" s="23">
        <v>22580758</v>
      </c>
      <c r="E9" s="24">
        <v>9197159</v>
      </c>
      <c r="F9" s="6">
        <v>12160059</v>
      </c>
      <c r="G9" s="25">
        <v>12160059</v>
      </c>
      <c r="H9" s="26">
        <v>8564441</v>
      </c>
      <c r="I9" s="24">
        <v>17520731</v>
      </c>
      <c r="J9" s="6">
        <v>18350910</v>
      </c>
      <c r="K9" s="25">
        <v>19341858</v>
      </c>
    </row>
    <row r="10" spans="1:11" ht="20.25">
      <c r="A10" s="27" t="s">
        <v>97</v>
      </c>
      <c r="B10" s="28">
        <f>SUM(B5:B9)</f>
        <v>270622639</v>
      </c>
      <c r="C10" s="29">
        <f aca="true" t="shared" si="0" ref="C10:K10">SUM(C5:C9)</f>
        <v>249591017</v>
      </c>
      <c r="D10" s="30">
        <f t="shared" si="0"/>
        <v>1389478560</v>
      </c>
      <c r="E10" s="28">
        <f t="shared" si="0"/>
        <v>313449631</v>
      </c>
      <c r="F10" s="29">
        <f t="shared" si="0"/>
        <v>326349035</v>
      </c>
      <c r="G10" s="31">
        <f t="shared" si="0"/>
        <v>326349035</v>
      </c>
      <c r="H10" s="32">
        <f t="shared" si="0"/>
        <v>252438479</v>
      </c>
      <c r="I10" s="28">
        <f t="shared" si="0"/>
        <v>389727943</v>
      </c>
      <c r="J10" s="29">
        <f t="shared" si="0"/>
        <v>409629580</v>
      </c>
      <c r="K10" s="31">
        <f t="shared" si="0"/>
        <v>432405550</v>
      </c>
    </row>
    <row r="11" spans="1:11" ht="12.75">
      <c r="A11" s="22" t="s">
        <v>23</v>
      </c>
      <c r="B11" s="6">
        <v>115283796</v>
      </c>
      <c r="C11" s="6">
        <v>123792688</v>
      </c>
      <c r="D11" s="23">
        <v>119220776</v>
      </c>
      <c r="E11" s="24">
        <v>134393769</v>
      </c>
      <c r="F11" s="6">
        <v>134784246</v>
      </c>
      <c r="G11" s="25">
        <v>134784246</v>
      </c>
      <c r="H11" s="26">
        <v>128571267</v>
      </c>
      <c r="I11" s="24">
        <v>160114143</v>
      </c>
      <c r="J11" s="6">
        <v>187468751</v>
      </c>
      <c r="K11" s="25">
        <v>177873360</v>
      </c>
    </row>
    <row r="12" spans="1:11" ht="12.75">
      <c r="A12" s="22" t="s">
        <v>24</v>
      </c>
      <c r="B12" s="6">
        <v>11553113</v>
      </c>
      <c r="C12" s="6">
        <v>9617716</v>
      </c>
      <c r="D12" s="23">
        <v>15957350</v>
      </c>
      <c r="E12" s="24">
        <v>7626200</v>
      </c>
      <c r="F12" s="6">
        <v>7647050</v>
      </c>
      <c r="G12" s="25">
        <v>7647050</v>
      </c>
      <c r="H12" s="26">
        <v>15834976</v>
      </c>
      <c r="I12" s="24">
        <v>11657302</v>
      </c>
      <c r="J12" s="6">
        <v>12286796</v>
      </c>
      <c r="K12" s="25">
        <v>24133282</v>
      </c>
    </row>
    <row r="13" spans="1:11" ht="12.75">
      <c r="A13" s="22" t="s">
        <v>98</v>
      </c>
      <c r="B13" s="6">
        <v>39977780</v>
      </c>
      <c r="C13" s="6">
        <v>33442525</v>
      </c>
      <c r="D13" s="23">
        <v>13162167</v>
      </c>
      <c r="E13" s="24">
        <v>30351468</v>
      </c>
      <c r="F13" s="6">
        <v>30351468</v>
      </c>
      <c r="G13" s="25">
        <v>30351468</v>
      </c>
      <c r="H13" s="26">
        <v>11979897</v>
      </c>
      <c r="I13" s="24">
        <v>29322705</v>
      </c>
      <c r="J13" s="6">
        <v>30906130</v>
      </c>
      <c r="K13" s="25">
        <v>32575333</v>
      </c>
    </row>
    <row r="14" spans="1:11" ht="12.75">
      <c r="A14" s="22" t="s">
        <v>25</v>
      </c>
      <c r="B14" s="6">
        <v>5822279</v>
      </c>
      <c r="C14" s="6">
        <v>7334313</v>
      </c>
      <c r="D14" s="23">
        <v>4954454</v>
      </c>
      <c r="E14" s="24">
        <v>214996</v>
      </c>
      <c r="F14" s="6">
        <v>139996</v>
      </c>
      <c r="G14" s="25">
        <v>139996</v>
      </c>
      <c r="H14" s="26">
        <v>7058245</v>
      </c>
      <c r="I14" s="24">
        <v>0</v>
      </c>
      <c r="J14" s="6">
        <v>0</v>
      </c>
      <c r="K14" s="25">
        <v>0</v>
      </c>
    </row>
    <row r="15" spans="1:11" ht="12.75">
      <c r="A15" s="22" t="s">
        <v>26</v>
      </c>
      <c r="B15" s="6">
        <v>49670500</v>
      </c>
      <c r="C15" s="6">
        <v>49136079</v>
      </c>
      <c r="D15" s="23">
        <v>45423204</v>
      </c>
      <c r="E15" s="24">
        <v>48433446</v>
      </c>
      <c r="F15" s="6">
        <v>45526946</v>
      </c>
      <c r="G15" s="25">
        <v>45526946</v>
      </c>
      <c r="H15" s="26">
        <v>50338129</v>
      </c>
      <c r="I15" s="24">
        <v>65892247</v>
      </c>
      <c r="J15" s="6">
        <v>69450428</v>
      </c>
      <c r="K15" s="25">
        <v>73200750</v>
      </c>
    </row>
    <row r="16" spans="1:11" ht="12.75">
      <c r="A16" s="22" t="s">
        <v>21</v>
      </c>
      <c r="B16" s="6">
        <v>0</v>
      </c>
      <c r="C16" s="6">
        <v>0</v>
      </c>
      <c r="D16" s="23">
        <v>9179016</v>
      </c>
      <c r="E16" s="24">
        <v>1735200</v>
      </c>
      <c r="F16" s="6">
        <v>1605200</v>
      </c>
      <c r="G16" s="25">
        <v>1605200</v>
      </c>
      <c r="H16" s="26">
        <v>599869</v>
      </c>
      <c r="I16" s="24">
        <v>1440000</v>
      </c>
      <c r="J16" s="6">
        <v>1517760</v>
      </c>
      <c r="K16" s="25">
        <v>1599719</v>
      </c>
    </row>
    <row r="17" spans="1:11" ht="12.75">
      <c r="A17" s="22" t="s">
        <v>27</v>
      </c>
      <c r="B17" s="6">
        <v>74410327</v>
      </c>
      <c r="C17" s="6">
        <v>103161324</v>
      </c>
      <c r="D17" s="23">
        <v>76198644</v>
      </c>
      <c r="E17" s="24">
        <v>77255270</v>
      </c>
      <c r="F17" s="6">
        <v>63605469</v>
      </c>
      <c r="G17" s="25">
        <v>63605469</v>
      </c>
      <c r="H17" s="26">
        <v>84590134</v>
      </c>
      <c r="I17" s="24">
        <v>113827150</v>
      </c>
      <c r="J17" s="6">
        <v>118549778</v>
      </c>
      <c r="K17" s="25">
        <v>125200078</v>
      </c>
    </row>
    <row r="18" spans="1:11" ht="12.75">
      <c r="A18" s="33" t="s">
        <v>28</v>
      </c>
      <c r="B18" s="34">
        <f>SUM(B11:B17)</f>
        <v>296717795</v>
      </c>
      <c r="C18" s="35">
        <f aca="true" t="shared" si="1" ref="C18:K18">SUM(C11:C17)</f>
        <v>326484645</v>
      </c>
      <c r="D18" s="36">
        <f t="shared" si="1"/>
        <v>284095611</v>
      </c>
      <c r="E18" s="34">
        <f t="shared" si="1"/>
        <v>300010349</v>
      </c>
      <c r="F18" s="35">
        <f t="shared" si="1"/>
        <v>283660375</v>
      </c>
      <c r="G18" s="37">
        <f t="shared" si="1"/>
        <v>283660375</v>
      </c>
      <c r="H18" s="38">
        <f t="shared" si="1"/>
        <v>298972517</v>
      </c>
      <c r="I18" s="34">
        <f t="shared" si="1"/>
        <v>382253547</v>
      </c>
      <c r="J18" s="35">
        <f t="shared" si="1"/>
        <v>420179643</v>
      </c>
      <c r="K18" s="37">
        <f t="shared" si="1"/>
        <v>434582522</v>
      </c>
    </row>
    <row r="19" spans="1:11" ht="12.75">
      <c r="A19" s="33" t="s">
        <v>29</v>
      </c>
      <c r="B19" s="39">
        <f>+B10-B18</f>
        <v>-26095156</v>
      </c>
      <c r="C19" s="40">
        <f aca="true" t="shared" si="2" ref="C19:K19">+C10-C18</f>
        <v>-76893628</v>
      </c>
      <c r="D19" s="41">
        <f t="shared" si="2"/>
        <v>1105382949</v>
      </c>
      <c r="E19" s="39">
        <f t="shared" si="2"/>
        <v>13439282</v>
      </c>
      <c r="F19" s="40">
        <f t="shared" si="2"/>
        <v>42688660</v>
      </c>
      <c r="G19" s="42">
        <f t="shared" si="2"/>
        <v>42688660</v>
      </c>
      <c r="H19" s="43">
        <f t="shared" si="2"/>
        <v>-46534038</v>
      </c>
      <c r="I19" s="39">
        <f t="shared" si="2"/>
        <v>7474396</v>
      </c>
      <c r="J19" s="40">
        <f t="shared" si="2"/>
        <v>-10550063</v>
      </c>
      <c r="K19" s="42">
        <f t="shared" si="2"/>
        <v>-2176972</v>
      </c>
    </row>
    <row r="20" spans="1:11" ht="20.25">
      <c r="A20" s="44" t="s">
        <v>30</v>
      </c>
      <c r="B20" s="45">
        <v>65374798</v>
      </c>
      <c r="C20" s="46">
        <v>37330672</v>
      </c>
      <c r="D20" s="47">
        <v>41458193</v>
      </c>
      <c r="E20" s="45">
        <v>9269000</v>
      </c>
      <c r="F20" s="46">
        <v>9269000</v>
      </c>
      <c r="G20" s="48">
        <v>9269000</v>
      </c>
      <c r="H20" s="49">
        <v>45268885</v>
      </c>
      <c r="I20" s="45">
        <v>1053000</v>
      </c>
      <c r="J20" s="46">
        <v>12800000</v>
      </c>
      <c r="K20" s="48">
        <v>13504000</v>
      </c>
    </row>
    <row r="21" spans="1:11" ht="12.75">
      <c r="A21" s="22" t="s">
        <v>99</v>
      </c>
      <c r="B21" s="50">
        <v>0</v>
      </c>
      <c r="C21" s="51">
        <v>0</v>
      </c>
      <c r="D21" s="52">
        <v>0</v>
      </c>
      <c r="E21" s="50">
        <v>0</v>
      </c>
      <c r="F21" s="51">
        <v>0</v>
      </c>
      <c r="G21" s="53">
        <v>0</v>
      </c>
      <c r="H21" s="54">
        <v>837956</v>
      </c>
      <c r="I21" s="50">
        <v>0</v>
      </c>
      <c r="J21" s="51">
        <v>0</v>
      </c>
      <c r="K21" s="53">
        <v>0</v>
      </c>
    </row>
    <row r="22" spans="1:11" ht="12.75">
      <c r="A22" s="55" t="s">
        <v>100</v>
      </c>
      <c r="B22" s="56">
        <f>SUM(B19:B21)</f>
        <v>39279642</v>
      </c>
      <c r="C22" s="57">
        <f aca="true" t="shared" si="3" ref="C22:K22">SUM(C19:C21)</f>
        <v>-39562956</v>
      </c>
      <c r="D22" s="58">
        <f t="shared" si="3"/>
        <v>1146841142</v>
      </c>
      <c r="E22" s="56">
        <f t="shared" si="3"/>
        <v>22708282</v>
      </c>
      <c r="F22" s="57">
        <f t="shared" si="3"/>
        <v>51957660</v>
      </c>
      <c r="G22" s="59">
        <f t="shared" si="3"/>
        <v>51957660</v>
      </c>
      <c r="H22" s="60">
        <f t="shared" si="3"/>
        <v>-427197</v>
      </c>
      <c r="I22" s="56">
        <f t="shared" si="3"/>
        <v>8527396</v>
      </c>
      <c r="J22" s="57">
        <f t="shared" si="3"/>
        <v>2249937</v>
      </c>
      <c r="K22" s="59">
        <f t="shared" si="3"/>
        <v>11327028</v>
      </c>
    </row>
    <row r="23" spans="1:11" ht="12.75">
      <c r="A23" s="61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2.75">
      <c r="A24" s="62" t="s">
        <v>32</v>
      </c>
      <c r="B24" s="39">
        <f>SUM(B22:B23)</f>
        <v>39279642</v>
      </c>
      <c r="C24" s="40">
        <f aca="true" t="shared" si="4" ref="C24:K24">SUM(C22:C23)</f>
        <v>-39562956</v>
      </c>
      <c r="D24" s="41">
        <f t="shared" si="4"/>
        <v>1146841142</v>
      </c>
      <c r="E24" s="39">
        <f t="shared" si="4"/>
        <v>22708282</v>
      </c>
      <c r="F24" s="40">
        <f t="shared" si="4"/>
        <v>51957660</v>
      </c>
      <c r="G24" s="42">
        <f t="shared" si="4"/>
        <v>51957660</v>
      </c>
      <c r="H24" s="43">
        <f t="shared" si="4"/>
        <v>-427197</v>
      </c>
      <c r="I24" s="39">
        <f t="shared" si="4"/>
        <v>8527396</v>
      </c>
      <c r="J24" s="40">
        <f t="shared" si="4"/>
        <v>2249937</v>
      </c>
      <c r="K24" s="42">
        <f t="shared" si="4"/>
        <v>11327028</v>
      </c>
    </row>
    <row r="25" spans="1:11" ht="4.5" customHeight="1">
      <c r="A25" s="63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2.75">
      <c r="A26" s="64" t="s">
        <v>101</v>
      </c>
      <c r="B26" s="65"/>
      <c r="C26" s="66"/>
      <c r="D26" s="67"/>
      <c r="E26" s="65"/>
      <c r="F26" s="66"/>
      <c r="G26" s="67"/>
      <c r="H26" s="68"/>
      <c r="I26" s="65"/>
      <c r="J26" s="66"/>
      <c r="K26" s="67"/>
    </row>
    <row r="27" spans="1:11" ht="12.75">
      <c r="A27" s="33" t="s">
        <v>33</v>
      </c>
      <c r="B27" s="7">
        <v>55640330</v>
      </c>
      <c r="C27" s="7">
        <v>39043677</v>
      </c>
      <c r="D27" s="69">
        <v>216675168</v>
      </c>
      <c r="E27" s="70">
        <v>47101250</v>
      </c>
      <c r="F27" s="7">
        <v>46874000</v>
      </c>
      <c r="G27" s="71">
        <v>46874000</v>
      </c>
      <c r="H27" s="72">
        <v>32459506</v>
      </c>
      <c r="I27" s="70">
        <v>48493000</v>
      </c>
      <c r="J27" s="7">
        <v>17802600</v>
      </c>
      <c r="K27" s="71">
        <v>15650740</v>
      </c>
    </row>
    <row r="28" spans="1:11" ht="12.75">
      <c r="A28" s="73" t="s">
        <v>34</v>
      </c>
      <c r="B28" s="6">
        <v>52752927</v>
      </c>
      <c r="C28" s="6">
        <v>36515362</v>
      </c>
      <c r="D28" s="23">
        <v>12844357</v>
      </c>
      <c r="E28" s="24">
        <v>0</v>
      </c>
      <c r="F28" s="6">
        <v>0</v>
      </c>
      <c r="G28" s="25">
        <v>0</v>
      </c>
      <c r="H28" s="26">
        <v>-35684808</v>
      </c>
      <c r="I28" s="24">
        <v>0</v>
      </c>
      <c r="J28" s="6">
        <v>0</v>
      </c>
      <c r="K28" s="25">
        <v>0</v>
      </c>
    </row>
    <row r="29" spans="1:11" ht="12.75">
      <c r="A29" s="22"/>
      <c r="B29" s="6"/>
      <c r="C29" s="6"/>
      <c r="D29" s="23"/>
      <c r="E29" s="24"/>
      <c r="F29" s="6"/>
      <c r="G29" s="25"/>
      <c r="H29" s="26"/>
      <c r="I29" s="24"/>
      <c r="J29" s="6"/>
      <c r="K29" s="25"/>
    </row>
    <row r="30" spans="1:11" ht="12.75">
      <c r="A30" s="22" t="s">
        <v>35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2.75">
      <c r="A31" s="22" t="s">
        <v>36</v>
      </c>
      <c r="B31" s="6">
        <v>2887403</v>
      </c>
      <c r="C31" s="6">
        <v>2528315</v>
      </c>
      <c r="D31" s="23">
        <v>0</v>
      </c>
      <c r="E31" s="24">
        <v>0</v>
      </c>
      <c r="F31" s="6">
        <v>0</v>
      </c>
      <c r="G31" s="25">
        <v>0</v>
      </c>
      <c r="H31" s="26">
        <v>0</v>
      </c>
      <c r="I31" s="24">
        <v>0</v>
      </c>
      <c r="J31" s="6">
        <v>0</v>
      </c>
      <c r="K31" s="25">
        <v>0</v>
      </c>
    </row>
    <row r="32" spans="1:11" ht="12.75">
      <c r="A32" s="33" t="s">
        <v>37</v>
      </c>
      <c r="B32" s="7">
        <f>SUM(B28:B31)</f>
        <v>55640330</v>
      </c>
      <c r="C32" s="7">
        <f aca="true" t="shared" si="5" ref="C32:K32">SUM(C28:C31)</f>
        <v>39043677</v>
      </c>
      <c r="D32" s="69">
        <f t="shared" si="5"/>
        <v>12844357</v>
      </c>
      <c r="E32" s="70">
        <f t="shared" si="5"/>
        <v>0</v>
      </c>
      <c r="F32" s="7">
        <f t="shared" si="5"/>
        <v>0</v>
      </c>
      <c r="G32" s="71">
        <f t="shared" si="5"/>
        <v>0</v>
      </c>
      <c r="H32" s="72">
        <f t="shared" si="5"/>
        <v>-35684808</v>
      </c>
      <c r="I32" s="70">
        <f t="shared" si="5"/>
        <v>0</v>
      </c>
      <c r="J32" s="7">
        <f t="shared" si="5"/>
        <v>0</v>
      </c>
      <c r="K32" s="71">
        <f t="shared" si="5"/>
        <v>0</v>
      </c>
    </row>
    <row r="33" spans="1:11" ht="4.5" customHeight="1">
      <c r="A33" s="33"/>
      <c r="B33" s="74"/>
      <c r="C33" s="75"/>
      <c r="D33" s="76"/>
      <c r="E33" s="74"/>
      <c r="F33" s="75"/>
      <c r="G33" s="76"/>
      <c r="H33" s="77"/>
      <c r="I33" s="74"/>
      <c r="J33" s="75"/>
      <c r="K33" s="76"/>
    </row>
    <row r="34" spans="1:11" ht="12.75">
      <c r="A34" s="64" t="s">
        <v>38</v>
      </c>
      <c r="B34" s="65"/>
      <c r="C34" s="66"/>
      <c r="D34" s="67"/>
      <c r="E34" s="65"/>
      <c r="F34" s="66"/>
      <c r="G34" s="67"/>
      <c r="H34" s="68"/>
      <c r="I34" s="65"/>
      <c r="J34" s="66"/>
      <c r="K34" s="67"/>
    </row>
    <row r="35" spans="1:11" ht="12.75">
      <c r="A35" s="22" t="s">
        <v>39</v>
      </c>
      <c r="B35" s="6">
        <v>68424310</v>
      </c>
      <c r="C35" s="6">
        <v>64308926</v>
      </c>
      <c r="D35" s="23">
        <v>928493201</v>
      </c>
      <c r="E35" s="24">
        <v>-46184846</v>
      </c>
      <c r="F35" s="6">
        <v>-16708218</v>
      </c>
      <c r="G35" s="25">
        <v>-16708218</v>
      </c>
      <c r="H35" s="26">
        <v>13587406</v>
      </c>
      <c r="I35" s="24">
        <v>-78357916</v>
      </c>
      <c r="J35" s="6">
        <v>-55640676</v>
      </c>
      <c r="K35" s="25">
        <v>-32633407</v>
      </c>
    </row>
    <row r="36" spans="1:11" ht="12.75">
      <c r="A36" s="22" t="s">
        <v>40</v>
      </c>
      <c r="B36" s="6">
        <v>629801266</v>
      </c>
      <c r="C36" s="6">
        <v>635567846</v>
      </c>
      <c r="D36" s="23">
        <v>269387964</v>
      </c>
      <c r="E36" s="24">
        <v>47608128</v>
      </c>
      <c r="F36" s="6">
        <v>47380878</v>
      </c>
      <c r="G36" s="25">
        <v>47380878</v>
      </c>
      <c r="H36" s="26">
        <v>6906108</v>
      </c>
      <c r="I36" s="24">
        <v>47421098</v>
      </c>
      <c r="J36" s="6">
        <v>16672815</v>
      </c>
      <c r="K36" s="25">
        <v>14459947</v>
      </c>
    </row>
    <row r="37" spans="1:11" ht="12.75">
      <c r="A37" s="22" t="s">
        <v>41</v>
      </c>
      <c r="B37" s="6">
        <v>80859029</v>
      </c>
      <c r="C37" s="6">
        <v>108605037</v>
      </c>
      <c r="D37" s="23">
        <v>60340767</v>
      </c>
      <c r="E37" s="24">
        <v>-21285000</v>
      </c>
      <c r="F37" s="6">
        <v>-21285000</v>
      </c>
      <c r="G37" s="25">
        <v>-21285000</v>
      </c>
      <c r="H37" s="26">
        <v>1664601</v>
      </c>
      <c r="I37" s="24">
        <v>-39464214</v>
      </c>
      <c r="J37" s="6">
        <v>-41217798</v>
      </c>
      <c r="K37" s="25">
        <v>-29500488</v>
      </c>
    </row>
    <row r="38" spans="1:11" ht="12.75">
      <c r="A38" s="22" t="s">
        <v>42</v>
      </c>
      <c r="B38" s="6">
        <v>63778098</v>
      </c>
      <c r="C38" s="6">
        <v>76397455</v>
      </c>
      <c r="D38" s="23">
        <v>23234792</v>
      </c>
      <c r="E38" s="24">
        <v>0</v>
      </c>
      <c r="F38" s="6">
        <v>0</v>
      </c>
      <c r="G38" s="25">
        <v>0</v>
      </c>
      <c r="H38" s="26">
        <v>9008679</v>
      </c>
      <c r="I38" s="24">
        <v>0</v>
      </c>
      <c r="J38" s="6">
        <v>0</v>
      </c>
      <c r="K38" s="25">
        <v>0</v>
      </c>
    </row>
    <row r="39" spans="1:11" ht="12.75">
      <c r="A39" s="22" t="s">
        <v>43</v>
      </c>
      <c r="B39" s="6">
        <v>553588449</v>
      </c>
      <c r="C39" s="6">
        <v>514874280</v>
      </c>
      <c r="D39" s="23">
        <v>-32535536</v>
      </c>
      <c r="E39" s="24">
        <v>0</v>
      </c>
      <c r="F39" s="6">
        <v>0</v>
      </c>
      <c r="G39" s="25">
        <v>0</v>
      </c>
      <c r="H39" s="26">
        <v>10247427</v>
      </c>
      <c r="I39" s="24">
        <v>0</v>
      </c>
      <c r="J39" s="6">
        <v>0</v>
      </c>
      <c r="K39" s="25">
        <v>0</v>
      </c>
    </row>
    <row r="40" spans="1:11" ht="4.5" customHeight="1">
      <c r="A40" s="63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2.75">
      <c r="A41" s="64" t="s">
        <v>44</v>
      </c>
      <c r="B41" s="65"/>
      <c r="C41" s="66"/>
      <c r="D41" s="67"/>
      <c r="E41" s="65"/>
      <c r="F41" s="66"/>
      <c r="G41" s="67"/>
      <c r="H41" s="68"/>
      <c r="I41" s="65"/>
      <c r="J41" s="66"/>
      <c r="K41" s="67"/>
    </row>
    <row r="42" spans="1:11" ht="12.75">
      <c r="A42" s="22" t="s">
        <v>45</v>
      </c>
      <c r="B42" s="6">
        <v>43014251</v>
      </c>
      <c r="C42" s="6">
        <v>32099689</v>
      </c>
      <c r="D42" s="23">
        <v>-274544530</v>
      </c>
      <c r="E42" s="24">
        <v>119283936</v>
      </c>
      <c r="F42" s="6">
        <v>121307737</v>
      </c>
      <c r="G42" s="25">
        <v>121307737</v>
      </c>
      <c r="H42" s="26">
        <v>-293292630</v>
      </c>
      <c r="I42" s="24">
        <v>85954092</v>
      </c>
      <c r="J42" s="6">
        <v>83699063</v>
      </c>
      <c r="K42" s="25">
        <v>97646155</v>
      </c>
    </row>
    <row r="43" spans="1:11" ht="12.75">
      <c r="A43" s="22" t="s">
        <v>46</v>
      </c>
      <c r="B43" s="6">
        <v>-53702059</v>
      </c>
      <c r="C43" s="6">
        <v>-38948995</v>
      </c>
      <c r="D43" s="23">
        <v>7892242</v>
      </c>
      <c r="E43" s="24">
        <v>-54993492</v>
      </c>
      <c r="F43" s="6">
        <v>-46874000</v>
      </c>
      <c r="G43" s="25">
        <v>-46874000</v>
      </c>
      <c r="H43" s="26">
        <v>10407416</v>
      </c>
      <c r="I43" s="24">
        <v>-48673000</v>
      </c>
      <c r="J43" s="6">
        <v>-17992320</v>
      </c>
      <c r="K43" s="25">
        <v>-15850705</v>
      </c>
    </row>
    <row r="44" spans="1:11" ht="12.75">
      <c r="A44" s="22" t="s">
        <v>47</v>
      </c>
      <c r="B44" s="6">
        <v>-693954</v>
      </c>
      <c r="C44" s="6">
        <v>2129919</v>
      </c>
      <c r="D44" s="23">
        <v>-1507393</v>
      </c>
      <c r="E44" s="24">
        <v>-442</v>
      </c>
      <c r="F44" s="6">
        <v>0</v>
      </c>
      <c r="G44" s="25">
        <v>0</v>
      </c>
      <c r="H44" s="26">
        <v>1014535</v>
      </c>
      <c r="I44" s="24">
        <v>150810</v>
      </c>
      <c r="J44" s="6">
        <v>8954</v>
      </c>
      <c r="K44" s="25">
        <v>9437</v>
      </c>
    </row>
    <row r="45" spans="1:11" ht="12.75">
      <c r="A45" s="33" t="s">
        <v>48</v>
      </c>
      <c r="B45" s="7">
        <v>6754133</v>
      </c>
      <c r="C45" s="7">
        <v>2034746</v>
      </c>
      <c r="D45" s="69">
        <v>-266298402</v>
      </c>
      <c r="E45" s="70">
        <v>64290002</v>
      </c>
      <c r="F45" s="7">
        <v>74433737</v>
      </c>
      <c r="G45" s="71">
        <v>74433737</v>
      </c>
      <c r="H45" s="72">
        <v>-274603284</v>
      </c>
      <c r="I45" s="70">
        <v>37431902</v>
      </c>
      <c r="J45" s="7">
        <v>65715697</v>
      </c>
      <c r="K45" s="71">
        <v>81804887</v>
      </c>
    </row>
    <row r="46" spans="1:11" ht="4.5" customHeight="1">
      <c r="A46" s="63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2.75">
      <c r="A47" s="64" t="s">
        <v>49</v>
      </c>
      <c r="B47" s="65">
        <v>0</v>
      </c>
      <c r="C47" s="66">
        <v>0</v>
      </c>
      <c r="D47" s="67">
        <v>0</v>
      </c>
      <c r="E47" s="65">
        <v>0</v>
      </c>
      <c r="F47" s="66">
        <v>0</v>
      </c>
      <c r="G47" s="67">
        <v>0</v>
      </c>
      <c r="H47" s="68">
        <v>0</v>
      </c>
      <c r="I47" s="65">
        <v>0</v>
      </c>
      <c r="J47" s="66">
        <v>0</v>
      </c>
      <c r="K47" s="67">
        <v>0</v>
      </c>
    </row>
    <row r="48" spans="1:11" ht="12.75">
      <c r="A48" s="22" t="s">
        <v>50</v>
      </c>
      <c r="B48" s="6">
        <v>8857534</v>
      </c>
      <c r="C48" s="6">
        <v>2034746</v>
      </c>
      <c r="D48" s="23">
        <v>-11495019</v>
      </c>
      <c r="E48" s="24">
        <v>-16834260</v>
      </c>
      <c r="F48" s="6">
        <v>-15907809</v>
      </c>
      <c r="G48" s="25">
        <v>-15907809</v>
      </c>
      <c r="H48" s="26">
        <v>-31042041</v>
      </c>
      <c r="I48" s="24">
        <v>-68860594</v>
      </c>
      <c r="J48" s="6">
        <v>-45840313</v>
      </c>
      <c r="K48" s="25">
        <v>-22513638</v>
      </c>
    </row>
    <row r="49" spans="1:11" ht="12.75">
      <c r="A49" s="22" t="s">
        <v>51</v>
      </c>
      <c r="B49" s="6">
        <f>+B75</f>
        <v>39889839.680564284</v>
      </c>
      <c r="C49" s="6">
        <f aca="true" t="shared" si="6" ref="C49:K49">+C75</f>
        <v>62811049.83629762</v>
      </c>
      <c r="D49" s="23">
        <f t="shared" si="6"/>
        <v>27096815</v>
      </c>
      <c r="E49" s="24">
        <f t="shared" si="6"/>
        <v>-21242515.068128698</v>
      </c>
      <c r="F49" s="6">
        <f t="shared" si="6"/>
        <v>-21298546.521344487</v>
      </c>
      <c r="G49" s="25">
        <f t="shared" si="6"/>
        <v>-21298546.521344487</v>
      </c>
      <c r="H49" s="26">
        <f t="shared" si="6"/>
        <v>2089327</v>
      </c>
      <c r="I49" s="24">
        <f t="shared" si="6"/>
        <v>-35597855.45166087</v>
      </c>
      <c r="J49" s="6">
        <f t="shared" si="6"/>
        <v>-37763527.03831538</v>
      </c>
      <c r="K49" s="25">
        <f t="shared" si="6"/>
        <v>-26462753.354806066</v>
      </c>
    </row>
    <row r="50" spans="1:11" ht="12.75">
      <c r="A50" s="33" t="s">
        <v>52</v>
      </c>
      <c r="B50" s="7">
        <f>+B48-B49</f>
        <v>-31032305.680564284</v>
      </c>
      <c r="C50" s="7">
        <f aca="true" t="shared" si="7" ref="C50:K50">+C48-C49</f>
        <v>-60776303.83629762</v>
      </c>
      <c r="D50" s="69">
        <f t="shared" si="7"/>
        <v>-38591834</v>
      </c>
      <c r="E50" s="70">
        <f t="shared" si="7"/>
        <v>4408255.068128698</v>
      </c>
      <c r="F50" s="7">
        <f t="shared" si="7"/>
        <v>5390737.521344487</v>
      </c>
      <c r="G50" s="71">
        <f t="shared" si="7"/>
        <v>5390737.521344487</v>
      </c>
      <c r="H50" s="72">
        <f t="shared" si="7"/>
        <v>-33131368</v>
      </c>
      <c r="I50" s="70">
        <f t="shared" si="7"/>
        <v>-33262738.54833913</v>
      </c>
      <c r="J50" s="7">
        <f t="shared" si="7"/>
        <v>-8076785.961684622</v>
      </c>
      <c r="K50" s="71">
        <f t="shared" si="7"/>
        <v>3949115.3548060656</v>
      </c>
    </row>
    <row r="51" spans="1:11" ht="4.5" customHeight="1">
      <c r="A51" s="78"/>
      <c r="B51" s="79"/>
      <c r="C51" s="80"/>
      <c r="D51" s="81"/>
      <c r="E51" s="79"/>
      <c r="F51" s="80"/>
      <c r="G51" s="81"/>
      <c r="H51" s="82"/>
      <c r="I51" s="79"/>
      <c r="J51" s="80"/>
      <c r="K51" s="81"/>
    </row>
    <row r="52" spans="1:11" ht="12.75">
      <c r="A52" s="64" t="s">
        <v>53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2.75">
      <c r="A53" s="22" t="s">
        <v>54</v>
      </c>
      <c r="B53" s="6">
        <v>629801266</v>
      </c>
      <c r="C53" s="6">
        <v>635567846</v>
      </c>
      <c r="D53" s="23">
        <v>263872393</v>
      </c>
      <c r="E53" s="24">
        <v>43608128</v>
      </c>
      <c r="F53" s="6">
        <v>43380878</v>
      </c>
      <c r="G53" s="25">
        <v>43380878</v>
      </c>
      <c r="H53" s="26">
        <v>16154364</v>
      </c>
      <c r="I53" s="24">
        <v>47421098</v>
      </c>
      <c r="J53" s="6">
        <v>16672815</v>
      </c>
      <c r="K53" s="25">
        <v>14459947</v>
      </c>
    </row>
    <row r="54" spans="1:11" ht="12.75">
      <c r="A54" s="22" t="s">
        <v>55</v>
      </c>
      <c r="B54" s="6">
        <v>39977780</v>
      </c>
      <c r="C54" s="6">
        <v>33442525</v>
      </c>
      <c r="D54" s="23">
        <v>0</v>
      </c>
      <c r="E54" s="24">
        <v>30351468</v>
      </c>
      <c r="F54" s="6">
        <v>30351468</v>
      </c>
      <c r="G54" s="25">
        <v>30351468</v>
      </c>
      <c r="H54" s="26">
        <v>12383953</v>
      </c>
      <c r="I54" s="24">
        <v>29322705</v>
      </c>
      <c r="J54" s="6">
        <v>30906130</v>
      </c>
      <c r="K54" s="25">
        <v>32575333</v>
      </c>
    </row>
    <row r="55" spans="1:11" ht="12.75">
      <c r="A55" s="22" t="s">
        <v>56</v>
      </c>
      <c r="B55" s="6">
        <v>0</v>
      </c>
      <c r="C55" s="6">
        <v>0</v>
      </c>
      <c r="D55" s="23">
        <v>246776053</v>
      </c>
      <c r="E55" s="24">
        <v>179750</v>
      </c>
      <c r="F55" s="6">
        <v>140000</v>
      </c>
      <c r="G55" s="25">
        <v>140000</v>
      </c>
      <c r="H55" s="26">
        <v>58375563</v>
      </c>
      <c r="I55" s="24">
        <v>750000</v>
      </c>
      <c r="J55" s="6">
        <v>790500</v>
      </c>
      <c r="K55" s="25">
        <v>833187</v>
      </c>
    </row>
    <row r="56" spans="1:11" ht="12.75">
      <c r="A56" s="22" t="s">
        <v>57</v>
      </c>
      <c r="B56" s="6">
        <v>9923033</v>
      </c>
      <c r="C56" s="6">
        <v>6275635</v>
      </c>
      <c r="D56" s="23">
        <v>5830017</v>
      </c>
      <c r="E56" s="24">
        <v>19347538</v>
      </c>
      <c r="F56" s="6">
        <v>13651625</v>
      </c>
      <c r="G56" s="25">
        <v>13651625</v>
      </c>
      <c r="H56" s="26">
        <v>5459238</v>
      </c>
      <c r="I56" s="24">
        <v>31202500</v>
      </c>
      <c r="J56" s="6">
        <v>32758320</v>
      </c>
      <c r="K56" s="25">
        <v>35027188</v>
      </c>
    </row>
    <row r="57" spans="1:11" ht="4.5" customHeight="1">
      <c r="A57" s="83"/>
      <c r="B57" s="84"/>
      <c r="C57" s="85"/>
      <c r="D57" s="86"/>
      <c r="E57" s="84"/>
      <c r="F57" s="85"/>
      <c r="G57" s="86"/>
      <c r="H57" s="87"/>
      <c r="I57" s="84"/>
      <c r="J57" s="85"/>
      <c r="K57" s="86"/>
    </row>
    <row r="58" spans="1:11" ht="12.75">
      <c r="A58" s="64" t="s">
        <v>58</v>
      </c>
      <c r="B58" s="18"/>
      <c r="C58" s="19"/>
      <c r="D58" s="20"/>
      <c r="E58" s="18"/>
      <c r="F58" s="19"/>
      <c r="G58" s="20"/>
      <c r="H58" s="21"/>
      <c r="I58" s="88"/>
      <c r="J58" s="6"/>
      <c r="K58" s="89"/>
    </row>
    <row r="59" spans="1:11" ht="12.75">
      <c r="A59" s="90" t="s">
        <v>59</v>
      </c>
      <c r="B59" s="6">
        <v>0</v>
      </c>
      <c r="C59" s="6">
        <v>7379717</v>
      </c>
      <c r="D59" s="23">
        <v>0</v>
      </c>
      <c r="E59" s="24">
        <v>8843590</v>
      </c>
      <c r="F59" s="6">
        <v>0</v>
      </c>
      <c r="G59" s="25">
        <v>0</v>
      </c>
      <c r="H59" s="26">
        <v>0</v>
      </c>
      <c r="I59" s="24">
        <v>3777724</v>
      </c>
      <c r="J59" s="6">
        <v>3981721</v>
      </c>
      <c r="K59" s="25">
        <v>4196734</v>
      </c>
    </row>
    <row r="60" spans="1:11" ht="12.75">
      <c r="A60" s="90" t="s">
        <v>60</v>
      </c>
      <c r="B60" s="6">
        <v>0</v>
      </c>
      <c r="C60" s="6">
        <v>0</v>
      </c>
      <c r="D60" s="23">
        <v>0</v>
      </c>
      <c r="E60" s="24">
        <v>7357940</v>
      </c>
      <c r="F60" s="6">
        <v>0</v>
      </c>
      <c r="G60" s="25">
        <v>0</v>
      </c>
      <c r="H60" s="26">
        <v>0</v>
      </c>
      <c r="I60" s="24">
        <v>2565850</v>
      </c>
      <c r="J60" s="6">
        <v>2606237</v>
      </c>
      <c r="K60" s="25">
        <v>2648805</v>
      </c>
    </row>
    <row r="61" spans="1:11" ht="12.75">
      <c r="A61" s="91" t="s">
        <v>61</v>
      </c>
      <c r="B61" s="92">
        <v>0</v>
      </c>
      <c r="C61" s="93">
        <v>0</v>
      </c>
      <c r="D61" s="94">
        <v>0</v>
      </c>
      <c r="E61" s="92">
        <v>0</v>
      </c>
      <c r="F61" s="93">
        <v>0</v>
      </c>
      <c r="G61" s="94">
        <v>0</v>
      </c>
      <c r="H61" s="95">
        <v>0</v>
      </c>
      <c r="I61" s="92">
        <v>0</v>
      </c>
      <c r="J61" s="93">
        <v>0</v>
      </c>
      <c r="K61" s="94">
        <v>0</v>
      </c>
    </row>
    <row r="62" spans="1:11" ht="12.75">
      <c r="A62" s="96" t="s">
        <v>62</v>
      </c>
      <c r="B62" s="97">
        <v>30642</v>
      </c>
      <c r="C62" s="98">
        <v>30642</v>
      </c>
      <c r="D62" s="99">
        <v>0</v>
      </c>
      <c r="E62" s="97">
        <v>0</v>
      </c>
      <c r="F62" s="98">
        <v>0</v>
      </c>
      <c r="G62" s="99">
        <v>0</v>
      </c>
      <c r="H62" s="100">
        <v>0</v>
      </c>
      <c r="I62" s="97">
        <v>0</v>
      </c>
      <c r="J62" s="98">
        <v>0</v>
      </c>
      <c r="K62" s="99">
        <v>0</v>
      </c>
    </row>
    <row r="63" spans="1:11" ht="12.75">
      <c r="A63" s="96" t="s">
        <v>63</v>
      </c>
      <c r="B63" s="97">
        <v>30092</v>
      </c>
      <c r="C63" s="98">
        <v>30092</v>
      </c>
      <c r="D63" s="99">
        <v>31982</v>
      </c>
      <c r="E63" s="97">
        <v>31982</v>
      </c>
      <c r="F63" s="98">
        <v>31982</v>
      </c>
      <c r="G63" s="99">
        <v>31982</v>
      </c>
      <c r="H63" s="100">
        <v>31982</v>
      </c>
      <c r="I63" s="97">
        <v>0</v>
      </c>
      <c r="J63" s="98">
        <v>0</v>
      </c>
      <c r="K63" s="99">
        <v>0</v>
      </c>
    </row>
    <row r="64" spans="1:11" ht="12.75">
      <c r="A64" s="96" t="s">
        <v>64</v>
      </c>
      <c r="B64" s="97">
        <v>39076</v>
      </c>
      <c r="C64" s="98">
        <v>39076</v>
      </c>
      <c r="D64" s="99">
        <v>41530</v>
      </c>
      <c r="E64" s="97">
        <v>41530</v>
      </c>
      <c r="F64" s="98">
        <v>41530</v>
      </c>
      <c r="G64" s="99">
        <v>41530</v>
      </c>
      <c r="H64" s="100">
        <v>41530</v>
      </c>
      <c r="I64" s="97">
        <v>62938</v>
      </c>
      <c r="J64" s="98">
        <v>62938</v>
      </c>
      <c r="K64" s="99">
        <v>62938</v>
      </c>
    </row>
    <row r="65" spans="1:11" ht="12.75">
      <c r="A65" s="96" t="s">
        <v>65</v>
      </c>
      <c r="B65" s="97">
        <v>32759</v>
      </c>
      <c r="C65" s="98">
        <v>32759</v>
      </c>
      <c r="D65" s="99">
        <v>34816</v>
      </c>
      <c r="E65" s="97">
        <v>34816</v>
      </c>
      <c r="F65" s="98">
        <v>34816</v>
      </c>
      <c r="G65" s="99">
        <v>34816</v>
      </c>
      <c r="H65" s="100">
        <v>34816</v>
      </c>
      <c r="I65" s="97">
        <v>32682</v>
      </c>
      <c r="J65" s="98">
        <v>32682</v>
      </c>
      <c r="K65" s="99">
        <v>32682</v>
      </c>
    </row>
    <row r="66" spans="1:11" ht="4.5" customHeight="1">
      <c r="A66" s="83"/>
      <c r="B66" s="101"/>
      <c r="C66" s="102"/>
      <c r="D66" s="103"/>
      <c r="E66" s="101"/>
      <c r="F66" s="102"/>
      <c r="G66" s="103"/>
      <c r="H66" s="104"/>
      <c r="I66" s="101"/>
      <c r="J66" s="102"/>
      <c r="K66" s="103"/>
    </row>
    <row r="67" spans="1:11" ht="12.75">
      <c r="A67" s="105"/>
      <c r="B67" s="106"/>
      <c r="C67" s="106"/>
      <c r="D67" s="106"/>
      <c r="E67" s="106"/>
      <c r="F67" s="106"/>
      <c r="G67" s="106"/>
      <c r="H67" s="106"/>
      <c r="I67" s="106"/>
      <c r="J67" s="106"/>
      <c r="K67" s="106"/>
    </row>
    <row r="68" spans="1:11" ht="12.75">
      <c r="A68" s="107"/>
      <c r="B68" s="107"/>
      <c r="C68" s="107"/>
      <c r="D68" s="107"/>
      <c r="E68" s="107"/>
      <c r="F68" s="107"/>
      <c r="G68" s="107"/>
      <c r="H68" s="107"/>
      <c r="I68" s="107"/>
      <c r="J68" s="107"/>
      <c r="K68" s="107"/>
    </row>
    <row r="69" spans="1:11" ht="12.75">
      <c r="A69" s="108"/>
      <c r="B69" s="108"/>
      <c r="C69" s="108"/>
      <c r="D69" s="108"/>
      <c r="E69" s="108"/>
      <c r="F69" s="108"/>
      <c r="G69" s="108"/>
      <c r="H69" s="108"/>
      <c r="I69" s="108"/>
      <c r="J69" s="108"/>
      <c r="K69" s="108"/>
    </row>
    <row r="70" spans="1:11" ht="12.75" hidden="1">
      <c r="A70" s="4" t="s">
        <v>102</v>
      </c>
      <c r="B70" s="5">
        <f>IF(ISERROR(B71/B72),0,(B71/B72))</f>
        <v>0.692106799684886</v>
      </c>
      <c r="C70" s="5">
        <f aca="true" t="shared" si="8" ref="C70:K70">IF(ISERROR(C71/C72),0,(C71/C72))</f>
        <v>0.6981494599726833</v>
      </c>
      <c r="D70" s="5">
        <f t="shared" si="8"/>
        <v>0</v>
      </c>
      <c r="E70" s="5">
        <f t="shared" si="8"/>
        <v>0.0019585616406876086</v>
      </c>
      <c r="F70" s="5">
        <f t="shared" si="8"/>
        <v>0.0018159199303277526</v>
      </c>
      <c r="G70" s="5">
        <f t="shared" si="8"/>
        <v>0.0018159199303277526</v>
      </c>
      <c r="H70" s="5">
        <f t="shared" si="8"/>
        <v>0</v>
      </c>
      <c r="I70" s="5">
        <f t="shared" si="8"/>
        <v>0.0015438522893688924</v>
      </c>
      <c r="J70" s="5">
        <f t="shared" si="8"/>
        <v>0.001569780177927041</v>
      </c>
      <c r="K70" s="5">
        <f t="shared" si="8"/>
        <v>0.0015948143273177345</v>
      </c>
    </row>
    <row r="71" spans="1:11" ht="12.75" hidden="1">
      <c r="A71" s="2" t="s">
        <v>103</v>
      </c>
      <c r="B71" s="2">
        <f>+B83</f>
        <v>87402330</v>
      </c>
      <c r="C71" s="2">
        <f aca="true" t="shared" si="9" ref="C71:K71">+C83</f>
        <v>82595048</v>
      </c>
      <c r="D71" s="2">
        <f t="shared" si="9"/>
        <v>0</v>
      </c>
      <c r="E71" s="2">
        <f t="shared" si="9"/>
        <v>300000</v>
      </c>
      <c r="F71" s="2">
        <f t="shared" si="9"/>
        <v>300000</v>
      </c>
      <c r="G71" s="2">
        <f t="shared" si="9"/>
        <v>300000</v>
      </c>
      <c r="H71" s="2">
        <f t="shared" si="9"/>
        <v>0</v>
      </c>
      <c r="I71" s="2">
        <f t="shared" si="9"/>
        <v>316200</v>
      </c>
      <c r="J71" s="2">
        <f t="shared" si="9"/>
        <v>333275</v>
      </c>
      <c r="K71" s="2">
        <f t="shared" si="9"/>
        <v>351272</v>
      </c>
    </row>
    <row r="72" spans="1:11" ht="12.75" hidden="1">
      <c r="A72" s="2" t="s">
        <v>104</v>
      </c>
      <c r="B72" s="2">
        <f>+B77</f>
        <v>126284455</v>
      </c>
      <c r="C72" s="2">
        <f aca="true" t="shared" si="10" ref="C72:K72">+C77</f>
        <v>118305682</v>
      </c>
      <c r="D72" s="2">
        <f t="shared" si="10"/>
        <v>1268852897</v>
      </c>
      <c r="E72" s="2">
        <f t="shared" si="10"/>
        <v>153173632</v>
      </c>
      <c r="F72" s="2">
        <f t="shared" si="10"/>
        <v>165205522</v>
      </c>
      <c r="G72" s="2">
        <f t="shared" si="10"/>
        <v>165205522</v>
      </c>
      <c r="H72" s="2">
        <f t="shared" si="10"/>
        <v>116103184</v>
      </c>
      <c r="I72" s="2">
        <f t="shared" si="10"/>
        <v>204812340</v>
      </c>
      <c r="J72" s="2">
        <f t="shared" si="10"/>
        <v>212306796</v>
      </c>
      <c r="K72" s="2">
        <f t="shared" si="10"/>
        <v>220258869</v>
      </c>
    </row>
    <row r="73" spans="1:11" ht="12.75" hidden="1">
      <c r="A73" s="2" t="s">
        <v>105</v>
      </c>
      <c r="B73" s="2">
        <f>+B74</f>
        <v>454717153.9999999</v>
      </c>
      <c r="C73" s="2">
        <f aca="true" t="shared" si="11" ref="C73:K73">+(C78+C80+C81+C82)-(B78+B80+B81+B82)</f>
        <v>1761252</v>
      </c>
      <c r="D73" s="2">
        <f t="shared" si="11"/>
        <v>878588500</v>
      </c>
      <c r="E73" s="2">
        <f t="shared" si="11"/>
        <v>-962319664</v>
      </c>
      <c r="F73" s="2">
        <f>+(F78+F80+F81+F82)-(D78+D80+D81+D82)</f>
        <v>-933769487</v>
      </c>
      <c r="G73" s="2">
        <f>+(G78+G80+G81+G82)-(D78+D80+D81+D82)</f>
        <v>-933769487</v>
      </c>
      <c r="H73" s="2">
        <f>+(H78+H80+H81+H82)-(D78+D80+D81+D82)</f>
        <v>-897499554</v>
      </c>
      <c r="I73" s="2">
        <f>+(I78+I80+I81+I82)-(E78+E80+E81+E82)</f>
        <v>19623264</v>
      </c>
      <c r="J73" s="2">
        <f t="shared" si="11"/>
        <v>-315461</v>
      </c>
      <c r="K73" s="2">
        <f t="shared" si="11"/>
        <v>-332497</v>
      </c>
    </row>
    <row r="74" spans="1:11" ht="12.75" hidden="1">
      <c r="A74" s="2" t="s">
        <v>106</v>
      </c>
      <c r="B74" s="2">
        <f>+TREND(C74:E74)</f>
        <v>454717153.9999999</v>
      </c>
      <c r="C74" s="2">
        <f>+C73</f>
        <v>1761252</v>
      </c>
      <c r="D74" s="2">
        <f aca="true" t="shared" si="12" ref="D74:K74">+D73</f>
        <v>878588500</v>
      </c>
      <c r="E74" s="2">
        <f t="shared" si="12"/>
        <v>-962319664</v>
      </c>
      <c r="F74" s="2">
        <f t="shared" si="12"/>
        <v>-933769487</v>
      </c>
      <c r="G74" s="2">
        <f t="shared" si="12"/>
        <v>-933769487</v>
      </c>
      <c r="H74" s="2">
        <f t="shared" si="12"/>
        <v>-897499554</v>
      </c>
      <c r="I74" s="2">
        <f t="shared" si="12"/>
        <v>19623264</v>
      </c>
      <c r="J74" s="2">
        <f t="shared" si="12"/>
        <v>-315461</v>
      </c>
      <c r="K74" s="2">
        <f t="shared" si="12"/>
        <v>-332497</v>
      </c>
    </row>
    <row r="75" spans="1:11" ht="12.75" hidden="1">
      <c r="A75" s="2" t="s">
        <v>107</v>
      </c>
      <c r="B75" s="2">
        <f>+B84-(((B80+B81+B78)*B70)-B79)</f>
        <v>39889839.680564284</v>
      </c>
      <c r="C75" s="2">
        <f aca="true" t="shared" si="13" ref="C75:K75">+C84-(((C80+C81+C78)*C70)-C79)</f>
        <v>62811049.83629762</v>
      </c>
      <c r="D75" s="2">
        <f t="shared" si="13"/>
        <v>27096815</v>
      </c>
      <c r="E75" s="2">
        <f t="shared" si="13"/>
        <v>-21242515.068128698</v>
      </c>
      <c r="F75" s="2">
        <f t="shared" si="13"/>
        <v>-21298546.521344487</v>
      </c>
      <c r="G75" s="2">
        <f t="shared" si="13"/>
        <v>-21298546.521344487</v>
      </c>
      <c r="H75" s="2">
        <f t="shared" si="13"/>
        <v>2089327</v>
      </c>
      <c r="I75" s="2">
        <f t="shared" si="13"/>
        <v>-35597855.45166087</v>
      </c>
      <c r="J75" s="2">
        <f t="shared" si="13"/>
        <v>-37763527.03831538</v>
      </c>
      <c r="K75" s="2">
        <f t="shared" si="13"/>
        <v>-26462753.354806066</v>
      </c>
    </row>
    <row r="76" spans="1:11" ht="12.75" hidden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3.5" hidden="1">
      <c r="A77" s="1" t="s">
        <v>66</v>
      </c>
      <c r="B77" s="3">
        <v>126284455</v>
      </c>
      <c r="C77" s="3">
        <v>118305682</v>
      </c>
      <c r="D77" s="3">
        <v>1268852897</v>
      </c>
      <c r="E77" s="3">
        <v>153173632</v>
      </c>
      <c r="F77" s="3">
        <v>165205522</v>
      </c>
      <c r="G77" s="3">
        <v>165205522</v>
      </c>
      <c r="H77" s="3">
        <v>116103184</v>
      </c>
      <c r="I77" s="3">
        <v>204812340</v>
      </c>
      <c r="J77" s="3">
        <v>212306796</v>
      </c>
      <c r="K77" s="3">
        <v>220258869</v>
      </c>
    </row>
    <row r="78" spans="1:11" ht="13.5" hidden="1">
      <c r="A78" s="1" t="s">
        <v>67</v>
      </c>
      <c r="B78" s="3">
        <v>0</v>
      </c>
      <c r="C78" s="3">
        <v>0</v>
      </c>
      <c r="D78" s="3">
        <v>-1749334</v>
      </c>
      <c r="E78" s="3">
        <v>0</v>
      </c>
      <c r="F78" s="3">
        <v>0</v>
      </c>
      <c r="G78" s="3">
        <v>0</v>
      </c>
      <c r="H78" s="3">
        <v>-2204422</v>
      </c>
      <c r="I78" s="3">
        <v>0</v>
      </c>
      <c r="J78" s="3">
        <v>0</v>
      </c>
      <c r="K78" s="3">
        <v>0</v>
      </c>
    </row>
    <row r="79" spans="1:11" ht="13.5" hidden="1">
      <c r="A79" s="1" t="s">
        <v>68</v>
      </c>
      <c r="B79" s="3">
        <v>76308033</v>
      </c>
      <c r="C79" s="3">
        <v>100776821</v>
      </c>
      <c r="D79" s="3">
        <v>24140424</v>
      </c>
      <c r="E79" s="3">
        <v>-21300000</v>
      </c>
      <c r="F79" s="3">
        <v>-21300000</v>
      </c>
      <c r="G79" s="3">
        <v>-21300000</v>
      </c>
      <c r="H79" s="3">
        <v>2089327</v>
      </c>
      <c r="I79" s="3">
        <v>-39630024</v>
      </c>
      <c r="J79" s="3">
        <v>-41392562</v>
      </c>
      <c r="K79" s="3">
        <v>-29684689</v>
      </c>
    </row>
    <row r="80" spans="1:11" ht="13.5" hidden="1">
      <c r="A80" s="1" t="s">
        <v>69</v>
      </c>
      <c r="B80" s="3">
        <v>44519126</v>
      </c>
      <c r="C80" s="3">
        <v>52268828</v>
      </c>
      <c r="D80" s="3">
        <v>924972585</v>
      </c>
      <c r="E80" s="3">
        <v>-800409</v>
      </c>
      <c r="F80" s="3">
        <v>-800409</v>
      </c>
      <c r="G80" s="3">
        <v>-800409</v>
      </c>
      <c r="H80" s="3">
        <v>28795403</v>
      </c>
      <c r="I80" s="3">
        <v>-9727322</v>
      </c>
      <c r="J80" s="3">
        <v>-10042783</v>
      </c>
      <c r="K80" s="3">
        <v>-10375280</v>
      </c>
    </row>
    <row r="81" spans="1:11" ht="13.5" hidden="1">
      <c r="A81" s="1" t="s">
        <v>70</v>
      </c>
      <c r="B81" s="3">
        <v>8100200</v>
      </c>
      <c r="C81" s="3">
        <v>2111750</v>
      </c>
      <c r="D81" s="3">
        <v>10545222</v>
      </c>
      <c r="E81" s="3">
        <v>-28550177</v>
      </c>
      <c r="F81" s="3">
        <v>0</v>
      </c>
      <c r="G81" s="3">
        <v>0</v>
      </c>
      <c r="H81" s="3">
        <v>9505342</v>
      </c>
      <c r="I81" s="3">
        <v>0</v>
      </c>
      <c r="J81" s="3">
        <v>0</v>
      </c>
      <c r="K81" s="3">
        <v>0</v>
      </c>
    </row>
    <row r="82" spans="1:11" ht="13.5" hidden="1">
      <c r="A82" s="1" t="s">
        <v>71</v>
      </c>
      <c r="B82" s="3">
        <v>0</v>
      </c>
      <c r="C82" s="3">
        <v>0</v>
      </c>
      <c r="D82" s="3">
        <v>-799395</v>
      </c>
      <c r="E82" s="3">
        <v>0</v>
      </c>
      <c r="F82" s="3">
        <v>0</v>
      </c>
      <c r="G82" s="3">
        <v>0</v>
      </c>
      <c r="H82" s="3">
        <v>-626799</v>
      </c>
      <c r="I82" s="3">
        <v>0</v>
      </c>
      <c r="J82" s="3">
        <v>0</v>
      </c>
      <c r="K82" s="3">
        <v>0</v>
      </c>
    </row>
    <row r="83" spans="1:11" ht="13.5" hidden="1">
      <c r="A83" s="1" t="s">
        <v>72</v>
      </c>
      <c r="B83" s="3">
        <v>87402330</v>
      </c>
      <c r="C83" s="3">
        <v>82595048</v>
      </c>
      <c r="D83" s="3">
        <v>0</v>
      </c>
      <c r="E83" s="3">
        <v>300000</v>
      </c>
      <c r="F83" s="3">
        <v>300000</v>
      </c>
      <c r="G83" s="3">
        <v>300000</v>
      </c>
      <c r="H83" s="3">
        <v>0</v>
      </c>
      <c r="I83" s="3">
        <v>316200</v>
      </c>
      <c r="J83" s="3">
        <v>333275</v>
      </c>
      <c r="K83" s="3">
        <v>351272</v>
      </c>
    </row>
    <row r="84" spans="1:11" ht="13.5" hidden="1">
      <c r="A84" s="1" t="s">
        <v>73</v>
      </c>
      <c r="B84" s="3">
        <v>0</v>
      </c>
      <c r="C84" s="3">
        <v>0</v>
      </c>
      <c r="D84" s="3">
        <v>2956391</v>
      </c>
      <c r="E84" s="3">
        <v>0</v>
      </c>
      <c r="F84" s="3">
        <v>0</v>
      </c>
      <c r="G84" s="3">
        <v>0</v>
      </c>
      <c r="H84" s="3">
        <v>0</v>
      </c>
      <c r="I84" s="3">
        <v>4017151</v>
      </c>
      <c r="J84" s="3">
        <v>3613270</v>
      </c>
      <c r="K84" s="3">
        <v>3205389</v>
      </c>
    </row>
    <row r="85" spans="1:11" ht="13.5" hidden="1">
      <c r="A85" s="1" t="s">
        <v>74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11" width="9.7109375" style="0" customWidth="1"/>
  </cols>
  <sheetData>
    <row r="1" spans="1:11" ht="18" customHeight="1">
      <c r="A1" s="109" t="s">
        <v>85</v>
      </c>
      <c r="B1" s="110"/>
      <c r="C1" s="110"/>
      <c r="D1" s="111"/>
      <c r="E1" s="111"/>
      <c r="F1" s="111"/>
      <c r="G1" s="111"/>
      <c r="H1" s="111"/>
      <c r="I1" s="111"/>
      <c r="J1" s="111"/>
      <c r="K1" s="111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12" t="s">
        <v>5</v>
      </c>
      <c r="F2" s="113"/>
      <c r="G2" s="113"/>
      <c r="H2" s="113"/>
      <c r="I2" s="114" t="s">
        <v>6</v>
      </c>
      <c r="J2" s="115"/>
      <c r="K2" s="116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9</v>
      </c>
      <c r="E3" s="13" t="s">
        <v>10</v>
      </c>
      <c r="F3" s="14" t="s">
        <v>11</v>
      </c>
      <c r="G3" s="15" t="s">
        <v>12</v>
      </c>
      <c r="H3" s="16" t="s">
        <v>13</v>
      </c>
      <c r="I3" s="13" t="s">
        <v>14</v>
      </c>
      <c r="J3" s="14" t="s">
        <v>15</v>
      </c>
      <c r="K3" s="15" t="s">
        <v>16</v>
      </c>
    </row>
    <row r="4" spans="1:11" ht="12.75">
      <c r="A4" s="17" t="s">
        <v>17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2.75">
      <c r="A5" s="22" t="s">
        <v>18</v>
      </c>
      <c r="B5" s="6">
        <v>0</v>
      </c>
      <c r="C5" s="6">
        <v>0</v>
      </c>
      <c r="D5" s="23">
        <v>0</v>
      </c>
      <c r="E5" s="24">
        <v>0</v>
      </c>
      <c r="F5" s="6">
        <v>0</v>
      </c>
      <c r="G5" s="25">
        <v>0</v>
      </c>
      <c r="H5" s="26">
        <v>0</v>
      </c>
      <c r="I5" s="24">
        <v>0</v>
      </c>
      <c r="J5" s="6">
        <v>0</v>
      </c>
      <c r="K5" s="25">
        <v>0</v>
      </c>
    </row>
    <row r="6" spans="1:11" ht="12.75">
      <c r="A6" s="22" t="s">
        <v>19</v>
      </c>
      <c r="B6" s="6">
        <v>0</v>
      </c>
      <c r="C6" s="6">
        <v>1100407</v>
      </c>
      <c r="D6" s="23">
        <v>960469</v>
      </c>
      <c r="E6" s="24">
        <v>533865</v>
      </c>
      <c r="F6" s="6">
        <v>533865</v>
      </c>
      <c r="G6" s="25">
        <v>533865</v>
      </c>
      <c r="H6" s="26">
        <v>776234</v>
      </c>
      <c r="I6" s="24">
        <v>556662</v>
      </c>
      <c r="J6" s="6">
        <v>668000</v>
      </c>
      <c r="K6" s="25">
        <v>868000</v>
      </c>
    </row>
    <row r="7" spans="1:11" ht="12.75">
      <c r="A7" s="22" t="s">
        <v>20</v>
      </c>
      <c r="B7" s="6">
        <v>3023932</v>
      </c>
      <c r="C7" s="6">
        <v>4784006</v>
      </c>
      <c r="D7" s="23">
        <v>213001</v>
      </c>
      <c r="E7" s="24">
        <v>0</v>
      </c>
      <c r="F7" s="6">
        <v>0</v>
      </c>
      <c r="G7" s="25">
        <v>0</v>
      </c>
      <c r="H7" s="26">
        <v>6792753</v>
      </c>
      <c r="I7" s="24">
        <v>0</v>
      </c>
      <c r="J7" s="6">
        <v>0</v>
      </c>
      <c r="K7" s="25">
        <v>0</v>
      </c>
    </row>
    <row r="8" spans="1:11" ht="12.75">
      <c r="A8" s="22" t="s">
        <v>21</v>
      </c>
      <c r="B8" s="6">
        <v>513653436</v>
      </c>
      <c r="C8" s="6">
        <v>554981423</v>
      </c>
      <c r="D8" s="23">
        <v>35214637</v>
      </c>
      <c r="E8" s="24">
        <v>699511000</v>
      </c>
      <c r="F8" s="6">
        <v>699511000</v>
      </c>
      <c r="G8" s="25">
        <v>699511000</v>
      </c>
      <c r="H8" s="26">
        <v>2898383</v>
      </c>
      <c r="I8" s="24">
        <v>773335354</v>
      </c>
      <c r="J8" s="6">
        <v>852105536</v>
      </c>
      <c r="K8" s="25">
        <v>933949107</v>
      </c>
    </row>
    <row r="9" spans="1:11" ht="12.75">
      <c r="A9" s="22" t="s">
        <v>22</v>
      </c>
      <c r="B9" s="6">
        <v>2979459</v>
      </c>
      <c r="C9" s="6">
        <v>447839</v>
      </c>
      <c r="D9" s="23">
        <v>54370</v>
      </c>
      <c r="E9" s="24">
        <v>1674731</v>
      </c>
      <c r="F9" s="6">
        <v>1674731</v>
      </c>
      <c r="G9" s="25">
        <v>1674731</v>
      </c>
      <c r="H9" s="26">
        <v>-249196</v>
      </c>
      <c r="I9" s="24">
        <v>2081533</v>
      </c>
      <c r="J9" s="6">
        <v>2310000</v>
      </c>
      <c r="K9" s="25">
        <v>2546000</v>
      </c>
    </row>
    <row r="10" spans="1:11" ht="20.25">
      <c r="A10" s="27" t="s">
        <v>97</v>
      </c>
      <c r="B10" s="28">
        <f>SUM(B5:B9)</f>
        <v>519656827</v>
      </c>
      <c r="C10" s="29">
        <f aca="true" t="shared" si="0" ref="C10:K10">SUM(C5:C9)</f>
        <v>561313675</v>
      </c>
      <c r="D10" s="30">
        <f t="shared" si="0"/>
        <v>36442477</v>
      </c>
      <c r="E10" s="28">
        <f t="shared" si="0"/>
        <v>701719596</v>
      </c>
      <c r="F10" s="29">
        <f t="shared" si="0"/>
        <v>701719596</v>
      </c>
      <c r="G10" s="31">
        <f t="shared" si="0"/>
        <v>701719596</v>
      </c>
      <c r="H10" s="32">
        <f t="shared" si="0"/>
        <v>10218174</v>
      </c>
      <c r="I10" s="28">
        <f t="shared" si="0"/>
        <v>775973549</v>
      </c>
      <c r="J10" s="29">
        <f t="shared" si="0"/>
        <v>855083536</v>
      </c>
      <c r="K10" s="31">
        <f t="shared" si="0"/>
        <v>937363107</v>
      </c>
    </row>
    <row r="11" spans="1:11" ht="12.75">
      <c r="A11" s="22" t="s">
        <v>23</v>
      </c>
      <c r="B11" s="6">
        <v>294719501</v>
      </c>
      <c r="C11" s="6">
        <v>309489709</v>
      </c>
      <c r="D11" s="23">
        <v>34276035</v>
      </c>
      <c r="E11" s="24">
        <v>326847764</v>
      </c>
      <c r="F11" s="6">
        <v>326897764</v>
      </c>
      <c r="G11" s="25">
        <v>326897764</v>
      </c>
      <c r="H11" s="26">
        <v>35627904</v>
      </c>
      <c r="I11" s="24">
        <v>355312027</v>
      </c>
      <c r="J11" s="6">
        <v>373509716</v>
      </c>
      <c r="K11" s="25">
        <v>394187934</v>
      </c>
    </row>
    <row r="12" spans="1:11" ht="12.75">
      <c r="A12" s="22" t="s">
        <v>24</v>
      </c>
      <c r="B12" s="6">
        <v>13251109</v>
      </c>
      <c r="C12" s="6">
        <v>8467925</v>
      </c>
      <c r="D12" s="23">
        <v>1589932</v>
      </c>
      <c r="E12" s="24">
        <v>12106076</v>
      </c>
      <c r="F12" s="6">
        <v>12106076</v>
      </c>
      <c r="G12" s="25">
        <v>12106076</v>
      </c>
      <c r="H12" s="26">
        <v>772647</v>
      </c>
      <c r="I12" s="24">
        <v>12106001</v>
      </c>
      <c r="J12" s="6">
        <v>12832360</v>
      </c>
      <c r="K12" s="25">
        <v>13602302</v>
      </c>
    </row>
    <row r="13" spans="1:11" ht="12.75">
      <c r="A13" s="22" t="s">
        <v>98</v>
      </c>
      <c r="B13" s="6">
        <v>334912968</v>
      </c>
      <c r="C13" s="6">
        <v>197982992</v>
      </c>
      <c r="D13" s="23">
        <v>199514778</v>
      </c>
      <c r="E13" s="24">
        <v>384823828</v>
      </c>
      <c r="F13" s="6">
        <v>210000000</v>
      </c>
      <c r="G13" s="25">
        <v>210000000</v>
      </c>
      <c r="H13" s="26">
        <v>101178721</v>
      </c>
      <c r="I13" s="24">
        <v>184257178</v>
      </c>
      <c r="J13" s="6">
        <v>202682895</v>
      </c>
      <c r="K13" s="25">
        <v>222951185</v>
      </c>
    </row>
    <row r="14" spans="1:11" ht="12.75">
      <c r="A14" s="22" t="s">
        <v>25</v>
      </c>
      <c r="B14" s="6">
        <v>0</v>
      </c>
      <c r="C14" s="6">
        <v>0</v>
      </c>
      <c r="D14" s="23">
        <v>139720</v>
      </c>
      <c r="E14" s="24">
        <v>500000</v>
      </c>
      <c r="F14" s="6">
        <v>500000</v>
      </c>
      <c r="G14" s="25">
        <v>500000</v>
      </c>
      <c r="H14" s="26">
        <v>0</v>
      </c>
      <c r="I14" s="24">
        <v>600000</v>
      </c>
      <c r="J14" s="6">
        <v>630000</v>
      </c>
      <c r="K14" s="25">
        <v>661500</v>
      </c>
    </row>
    <row r="15" spans="1:11" ht="12.75">
      <c r="A15" s="22" t="s">
        <v>26</v>
      </c>
      <c r="B15" s="6">
        <v>64181054</v>
      </c>
      <c r="C15" s="6">
        <v>27755175</v>
      </c>
      <c r="D15" s="23">
        <v>16458106</v>
      </c>
      <c r="E15" s="24">
        <v>35080000</v>
      </c>
      <c r="F15" s="6">
        <v>40230200</v>
      </c>
      <c r="G15" s="25">
        <v>40230200</v>
      </c>
      <c r="H15" s="26">
        <v>-10200720</v>
      </c>
      <c r="I15" s="24">
        <v>133500000</v>
      </c>
      <c r="J15" s="6">
        <v>142875000</v>
      </c>
      <c r="K15" s="25">
        <v>151338750</v>
      </c>
    </row>
    <row r="16" spans="1:11" ht="12.75">
      <c r="A16" s="22" t="s">
        <v>21</v>
      </c>
      <c r="B16" s="6">
        <v>11662547</v>
      </c>
      <c r="C16" s="6">
        <v>0</v>
      </c>
      <c r="D16" s="23">
        <v>1831239</v>
      </c>
      <c r="E16" s="24">
        <v>15000000</v>
      </c>
      <c r="F16" s="6">
        <v>15000000</v>
      </c>
      <c r="G16" s="25">
        <v>15000000</v>
      </c>
      <c r="H16" s="26">
        <v>211750338</v>
      </c>
      <c r="I16" s="24">
        <v>20000000</v>
      </c>
      <c r="J16" s="6">
        <v>26250000</v>
      </c>
      <c r="K16" s="25">
        <v>27562500</v>
      </c>
    </row>
    <row r="17" spans="1:11" ht="12.75">
      <c r="A17" s="22" t="s">
        <v>27</v>
      </c>
      <c r="B17" s="6">
        <v>273839223</v>
      </c>
      <c r="C17" s="6">
        <v>89709354</v>
      </c>
      <c r="D17" s="23">
        <v>19970743</v>
      </c>
      <c r="E17" s="24">
        <v>108043890</v>
      </c>
      <c r="F17" s="6">
        <v>178662684</v>
      </c>
      <c r="G17" s="25">
        <v>178662684</v>
      </c>
      <c r="H17" s="26">
        <v>23179973</v>
      </c>
      <c r="I17" s="24">
        <v>141944746</v>
      </c>
      <c r="J17" s="6">
        <v>136728718</v>
      </c>
      <c r="K17" s="25">
        <v>159338319</v>
      </c>
    </row>
    <row r="18" spans="1:11" ht="12.75">
      <c r="A18" s="33" t="s">
        <v>28</v>
      </c>
      <c r="B18" s="34">
        <f>SUM(B11:B17)</f>
        <v>992566402</v>
      </c>
      <c r="C18" s="35">
        <f aca="true" t="shared" si="1" ref="C18:K18">SUM(C11:C17)</f>
        <v>633405155</v>
      </c>
      <c r="D18" s="36">
        <f t="shared" si="1"/>
        <v>273780553</v>
      </c>
      <c r="E18" s="34">
        <f t="shared" si="1"/>
        <v>882401558</v>
      </c>
      <c r="F18" s="35">
        <f t="shared" si="1"/>
        <v>783396724</v>
      </c>
      <c r="G18" s="37">
        <f t="shared" si="1"/>
        <v>783396724</v>
      </c>
      <c r="H18" s="38">
        <f t="shared" si="1"/>
        <v>362308863</v>
      </c>
      <c r="I18" s="34">
        <f t="shared" si="1"/>
        <v>847719952</v>
      </c>
      <c r="J18" s="35">
        <f t="shared" si="1"/>
        <v>895508689</v>
      </c>
      <c r="K18" s="37">
        <f t="shared" si="1"/>
        <v>969642490</v>
      </c>
    </row>
    <row r="19" spans="1:11" ht="12.75">
      <c r="A19" s="33" t="s">
        <v>29</v>
      </c>
      <c r="B19" s="39">
        <f>+B10-B18</f>
        <v>-472909575</v>
      </c>
      <c r="C19" s="40">
        <f aca="true" t="shared" si="2" ref="C19:K19">+C10-C18</f>
        <v>-72091480</v>
      </c>
      <c r="D19" s="41">
        <f t="shared" si="2"/>
        <v>-237338076</v>
      </c>
      <c r="E19" s="39">
        <f t="shared" si="2"/>
        <v>-180681962</v>
      </c>
      <c r="F19" s="40">
        <f t="shared" si="2"/>
        <v>-81677128</v>
      </c>
      <c r="G19" s="42">
        <f t="shared" si="2"/>
        <v>-81677128</v>
      </c>
      <c r="H19" s="43">
        <f t="shared" si="2"/>
        <v>-352090689</v>
      </c>
      <c r="I19" s="39">
        <f t="shared" si="2"/>
        <v>-71746403</v>
      </c>
      <c r="J19" s="40">
        <f t="shared" si="2"/>
        <v>-40425153</v>
      </c>
      <c r="K19" s="42">
        <f t="shared" si="2"/>
        <v>-32279383</v>
      </c>
    </row>
    <row r="20" spans="1:11" ht="20.25">
      <c r="A20" s="44" t="s">
        <v>30</v>
      </c>
      <c r="B20" s="45">
        <v>101193869</v>
      </c>
      <c r="C20" s="46">
        <v>109220990</v>
      </c>
      <c r="D20" s="47">
        <v>101448480</v>
      </c>
      <c r="E20" s="45">
        <v>295614000</v>
      </c>
      <c r="F20" s="46">
        <v>453288000</v>
      </c>
      <c r="G20" s="48">
        <v>453288000</v>
      </c>
      <c r="H20" s="49">
        <v>316121313</v>
      </c>
      <c r="I20" s="45">
        <v>295224646</v>
      </c>
      <c r="J20" s="46">
        <v>300574464</v>
      </c>
      <c r="K20" s="48">
        <v>319167893</v>
      </c>
    </row>
    <row r="21" spans="1:11" ht="12.75">
      <c r="A21" s="22" t="s">
        <v>99</v>
      </c>
      <c r="B21" s="50">
        <v>0</v>
      </c>
      <c r="C21" s="51">
        <v>0</v>
      </c>
      <c r="D21" s="52">
        <v>0</v>
      </c>
      <c r="E21" s="50">
        <v>0</v>
      </c>
      <c r="F21" s="51">
        <v>0</v>
      </c>
      <c r="G21" s="53">
        <v>0</v>
      </c>
      <c r="H21" s="54">
        <v>0</v>
      </c>
      <c r="I21" s="50">
        <v>0</v>
      </c>
      <c r="J21" s="51">
        <v>0</v>
      </c>
      <c r="K21" s="53">
        <v>0</v>
      </c>
    </row>
    <row r="22" spans="1:11" ht="12.75">
      <c r="A22" s="55" t="s">
        <v>100</v>
      </c>
      <c r="B22" s="56">
        <f>SUM(B19:B21)</f>
        <v>-371715706</v>
      </c>
      <c r="C22" s="57">
        <f aca="true" t="shared" si="3" ref="C22:K22">SUM(C19:C21)</f>
        <v>37129510</v>
      </c>
      <c r="D22" s="58">
        <f t="shared" si="3"/>
        <v>-135889596</v>
      </c>
      <c r="E22" s="56">
        <f t="shared" si="3"/>
        <v>114932038</v>
      </c>
      <c r="F22" s="57">
        <f t="shared" si="3"/>
        <v>371610872</v>
      </c>
      <c r="G22" s="59">
        <f t="shared" si="3"/>
        <v>371610872</v>
      </c>
      <c r="H22" s="60">
        <f t="shared" si="3"/>
        <v>-35969376</v>
      </c>
      <c r="I22" s="56">
        <f t="shared" si="3"/>
        <v>223478243</v>
      </c>
      <c r="J22" s="57">
        <f t="shared" si="3"/>
        <v>260149311</v>
      </c>
      <c r="K22" s="59">
        <f t="shared" si="3"/>
        <v>286888510</v>
      </c>
    </row>
    <row r="23" spans="1:11" ht="12.75">
      <c r="A23" s="61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2.75">
      <c r="A24" s="62" t="s">
        <v>32</v>
      </c>
      <c r="B24" s="39">
        <f>SUM(B22:B23)</f>
        <v>-371715706</v>
      </c>
      <c r="C24" s="40">
        <f aca="true" t="shared" si="4" ref="C24:K24">SUM(C22:C23)</f>
        <v>37129510</v>
      </c>
      <c r="D24" s="41">
        <f t="shared" si="4"/>
        <v>-135889596</v>
      </c>
      <c r="E24" s="39">
        <f t="shared" si="4"/>
        <v>114932038</v>
      </c>
      <c r="F24" s="40">
        <f t="shared" si="4"/>
        <v>371610872</v>
      </c>
      <c r="G24" s="42">
        <f t="shared" si="4"/>
        <v>371610872</v>
      </c>
      <c r="H24" s="43">
        <f t="shared" si="4"/>
        <v>-35969376</v>
      </c>
      <c r="I24" s="39">
        <f t="shared" si="4"/>
        <v>223478243</v>
      </c>
      <c r="J24" s="40">
        <f t="shared" si="4"/>
        <v>260149311</v>
      </c>
      <c r="K24" s="42">
        <f t="shared" si="4"/>
        <v>286888510</v>
      </c>
    </row>
    <row r="25" spans="1:11" ht="4.5" customHeight="1">
      <c r="A25" s="63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2.75">
      <c r="A26" s="64" t="s">
        <v>101</v>
      </c>
      <c r="B26" s="65"/>
      <c r="C26" s="66"/>
      <c r="D26" s="67"/>
      <c r="E26" s="65"/>
      <c r="F26" s="66"/>
      <c r="G26" s="67"/>
      <c r="H26" s="68"/>
      <c r="I26" s="65"/>
      <c r="J26" s="66"/>
      <c r="K26" s="67"/>
    </row>
    <row r="27" spans="1:11" ht="12.75">
      <c r="A27" s="33" t="s">
        <v>33</v>
      </c>
      <c r="B27" s="7">
        <v>67846187</v>
      </c>
      <c r="C27" s="7">
        <v>85606239</v>
      </c>
      <c r="D27" s="69">
        <v>-122381594</v>
      </c>
      <c r="E27" s="70">
        <v>2530009601</v>
      </c>
      <c r="F27" s="7">
        <v>2718167149</v>
      </c>
      <c r="G27" s="71">
        <v>2718167149</v>
      </c>
      <c r="H27" s="72">
        <v>-16708803</v>
      </c>
      <c r="I27" s="70">
        <v>351094340</v>
      </c>
      <c r="J27" s="7">
        <v>322542934</v>
      </c>
      <c r="K27" s="71">
        <v>341717056</v>
      </c>
    </row>
    <row r="28" spans="1:11" ht="12.75">
      <c r="A28" s="73" t="s">
        <v>34</v>
      </c>
      <c r="B28" s="6">
        <v>53260619</v>
      </c>
      <c r="C28" s="6">
        <v>85147348</v>
      </c>
      <c r="D28" s="23">
        <v>-120888690</v>
      </c>
      <c r="E28" s="24">
        <v>289788000</v>
      </c>
      <c r="F28" s="6">
        <v>371744190</v>
      </c>
      <c r="G28" s="25">
        <v>371744190</v>
      </c>
      <c r="H28" s="26">
        <v>57551403</v>
      </c>
      <c r="I28" s="24">
        <v>295384340</v>
      </c>
      <c r="J28" s="6">
        <v>300745334</v>
      </c>
      <c r="K28" s="25">
        <v>319350724</v>
      </c>
    </row>
    <row r="29" spans="1:11" ht="12.75">
      <c r="A29" s="22"/>
      <c r="B29" s="6"/>
      <c r="C29" s="6"/>
      <c r="D29" s="23"/>
      <c r="E29" s="24"/>
      <c r="F29" s="6"/>
      <c r="G29" s="25"/>
      <c r="H29" s="26"/>
      <c r="I29" s="24"/>
      <c r="J29" s="6"/>
      <c r="K29" s="25"/>
    </row>
    <row r="30" spans="1:11" ht="12.75">
      <c r="A30" s="22" t="s">
        <v>35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2.75">
      <c r="A31" s="22" t="s">
        <v>36</v>
      </c>
      <c r="B31" s="6">
        <v>14585568</v>
      </c>
      <c r="C31" s="6">
        <v>458891</v>
      </c>
      <c r="D31" s="23">
        <v>0</v>
      </c>
      <c r="E31" s="24">
        <v>2240221601</v>
      </c>
      <c r="F31" s="6">
        <v>2336422959</v>
      </c>
      <c r="G31" s="25">
        <v>2336422959</v>
      </c>
      <c r="H31" s="26">
        <v>-79925774</v>
      </c>
      <c r="I31" s="24">
        <v>53110000</v>
      </c>
      <c r="J31" s="6">
        <v>21797600</v>
      </c>
      <c r="K31" s="25">
        <v>22366332</v>
      </c>
    </row>
    <row r="32" spans="1:11" ht="12.75">
      <c r="A32" s="33" t="s">
        <v>37</v>
      </c>
      <c r="B32" s="7">
        <f>SUM(B28:B31)</f>
        <v>67846187</v>
      </c>
      <c r="C32" s="7">
        <f aca="true" t="shared" si="5" ref="C32:K32">SUM(C28:C31)</f>
        <v>85606239</v>
      </c>
      <c r="D32" s="69">
        <f t="shared" si="5"/>
        <v>-120888690</v>
      </c>
      <c r="E32" s="70">
        <f t="shared" si="5"/>
        <v>2530009601</v>
      </c>
      <c r="F32" s="7">
        <f t="shared" si="5"/>
        <v>2708167149</v>
      </c>
      <c r="G32" s="71">
        <f t="shared" si="5"/>
        <v>2708167149</v>
      </c>
      <c r="H32" s="72">
        <f t="shared" si="5"/>
        <v>-22374371</v>
      </c>
      <c r="I32" s="70">
        <f t="shared" si="5"/>
        <v>348494340</v>
      </c>
      <c r="J32" s="7">
        <f t="shared" si="5"/>
        <v>322542934</v>
      </c>
      <c r="K32" s="71">
        <f t="shared" si="5"/>
        <v>341717056</v>
      </c>
    </row>
    <row r="33" spans="1:11" ht="4.5" customHeight="1">
      <c r="A33" s="33"/>
      <c r="B33" s="74"/>
      <c r="C33" s="75"/>
      <c r="D33" s="76"/>
      <c r="E33" s="74"/>
      <c r="F33" s="75"/>
      <c r="G33" s="76"/>
      <c r="H33" s="77"/>
      <c r="I33" s="74"/>
      <c r="J33" s="75"/>
      <c r="K33" s="76"/>
    </row>
    <row r="34" spans="1:11" ht="12.75">
      <c r="A34" s="64" t="s">
        <v>38</v>
      </c>
      <c r="B34" s="65"/>
      <c r="C34" s="66"/>
      <c r="D34" s="67"/>
      <c r="E34" s="65"/>
      <c r="F34" s="66"/>
      <c r="G34" s="67"/>
      <c r="H34" s="68"/>
      <c r="I34" s="65"/>
      <c r="J34" s="66"/>
      <c r="K34" s="67"/>
    </row>
    <row r="35" spans="1:11" ht="12.75">
      <c r="A35" s="22" t="s">
        <v>39</v>
      </c>
      <c r="B35" s="6">
        <v>128538863</v>
      </c>
      <c r="C35" s="6">
        <v>138286843</v>
      </c>
      <c r="D35" s="23">
        <v>-129140421</v>
      </c>
      <c r="E35" s="24">
        <v>112273487</v>
      </c>
      <c r="F35" s="6">
        <v>130794773</v>
      </c>
      <c r="G35" s="25">
        <v>130794773</v>
      </c>
      <c r="H35" s="26">
        <v>-168716950</v>
      </c>
      <c r="I35" s="24">
        <v>177511283</v>
      </c>
      <c r="J35" s="6">
        <v>189008855</v>
      </c>
      <c r="K35" s="25">
        <v>197082620</v>
      </c>
    </row>
    <row r="36" spans="1:11" ht="12.75">
      <c r="A36" s="22" t="s">
        <v>40</v>
      </c>
      <c r="B36" s="6">
        <v>3673419920</v>
      </c>
      <c r="C36" s="6">
        <v>4472802949</v>
      </c>
      <c r="D36" s="23">
        <v>-122381594</v>
      </c>
      <c r="E36" s="24">
        <v>2530009601</v>
      </c>
      <c r="F36" s="6">
        <v>2718167149</v>
      </c>
      <c r="G36" s="25">
        <v>2718167149</v>
      </c>
      <c r="H36" s="26">
        <v>-22240627</v>
      </c>
      <c r="I36" s="24">
        <v>351094340</v>
      </c>
      <c r="J36" s="6">
        <v>322542934</v>
      </c>
      <c r="K36" s="25">
        <v>341717056</v>
      </c>
    </row>
    <row r="37" spans="1:11" ht="12.75">
      <c r="A37" s="22" t="s">
        <v>41</v>
      </c>
      <c r="B37" s="6">
        <v>636097504</v>
      </c>
      <c r="C37" s="6">
        <v>272168688</v>
      </c>
      <c r="D37" s="23">
        <v>-24080643</v>
      </c>
      <c r="E37" s="24">
        <v>102922390</v>
      </c>
      <c r="F37" s="6">
        <v>52922390</v>
      </c>
      <c r="G37" s="25">
        <v>52922390</v>
      </c>
      <c r="H37" s="26">
        <v>-173684505</v>
      </c>
      <c r="I37" s="24">
        <v>19432000</v>
      </c>
      <c r="J37" s="6">
        <v>21529204</v>
      </c>
      <c r="K37" s="25">
        <v>23759364</v>
      </c>
    </row>
    <row r="38" spans="1:11" ht="12.75">
      <c r="A38" s="22" t="s">
        <v>42</v>
      </c>
      <c r="B38" s="6">
        <v>47321014</v>
      </c>
      <c r="C38" s="6">
        <v>49429000</v>
      </c>
      <c r="D38" s="23">
        <v>7031000</v>
      </c>
      <c r="E38" s="24">
        <v>51510762</v>
      </c>
      <c r="F38" s="6">
        <v>51510762</v>
      </c>
      <c r="G38" s="25">
        <v>51510762</v>
      </c>
      <c r="H38" s="26">
        <v>18696299</v>
      </c>
      <c r="I38" s="24">
        <v>40315000</v>
      </c>
      <c r="J38" s="6">
        <v>47075356</v>
      </c>
      <c r="K38" s="25">
        <v>54207526</v>
      </c>
    </row>
    <row r="39" spans="1:11" ht="12.75">
      <c r="A39" s="22" t="s">
        <v>43</v>
      </c>
      <c r="B39" s="6">
        <v>3118540265</v>
      </c>
      <c r="C39" s="6">
        <v>4289492104</v>
      </c>
      <c r="D39" s="23">
        <v>-98582776</v>
      </c>
      <c r="E39" s="24">
        <v>2372917898</v>
      </c>
      <c r="F39" s="6">
        <v>2372917898</v>
      </c>
      <c r="G39" s="25">
        <v>2372917898</v>
      </c>
      <c r="H39" s="26">
        <v>5</v>
      </c>
      <c r="I39" s="24">
        <v>245380380</v>
      </c>
      <c r="J39" s="6">
        <v>182797918</v>
      </c>
      <c r="K39" s="25">
        <v>173944276</v>
      </c>
    </row>
    <row r="40" spans="1:11" ht="4.5" customHeight="1">
      <c r="A40" s="63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2.75">
      <c r="A41" s="64" t="s">
        <v>44</v>
      </c>
      <c r="B41" s="65"/>
      <c r="C41" s="66"/>
      <c r="D41" s="67"/>
      <c r="E41" s="65"/>
      <c r="F41" s="66"/>
      <c r="G41" s="67"/>
      <c r="H41" s="68"/>
      <c r="I41" s="65"/>
      <c r="J41" s="66"/>
      <c r="K41" s="67"/>
    </row>
    <row r="42" spans="1:11" ht="12.75">
      <c r="A42" s="22" t="s">
        <v>45</v>
      </c>
      <c r="B42" s="6">
        <v>213488833</v>
      </c>
      <c r="C42" s="6">
        <v>1303397465</v>
      </c>
      <c r="D42" s="23">
        <v>-73737417</v>
      </c>
      <c r="E42" s="24">
        <v>-497577730</v>
      </c>
      <c r="F42" s="6">
        <v>-573396724</v>
      </c>
      <c r="G42" s="25">
        <v>-573396724</v>
      </c>
      <c r="H42" s="26">
        <v>-47872933</v>
      </c>
      <c r="I42" s="24">
        <v>-663462774</v>
      </c>
      <c r="J42" s="6">
        <v>-692825794</v>
      </c>
      <c r="K42" s="25">
        <v>-746691305</v>
      </c>
    </row>
    <row r="43" spans="1:11" ht="12.75">
      <c r="A43" s="22" t="s">
        <v>46</v>
      </c>
      <c r="B43" s="6">
        <v>-201893898</v>
      </c>
      <c r="C43" s="6">
        <v>-1289945906</v>
      </c>
      <c r="D43" s="23">
        <v>0</v>
      </c>
      <c r="E43" s="24">
        <v>0</v>
      </c>
      <c r="F43" s="6">
        <v>0</v>
      </c>
      <c r="G43" s="25">
        <v>0</v>
      </c>
      <c r="H43" s="26">
        <v>-9847</v>
      </c>
      <c r="I43" s="24">
        <v>0</v>
      </c>
      <c r="J43" s="6">
        <v>0</v>
      </c>
      <c r="K43" s="25">
        <v>0</v>
      </c>
    </row>
    <row r="44" spans="1:11" ht="12.75">
      <c r="A44" s="22" t="s">
        <v>47</v>
      </c>
      <c r="B44" s="6">
        <v>-7042044</v>
      </c>
      <c r="C44" s="6">
        <v>-1431320</v>
      </c>
      <c r="D44" s="23">
        <v>0</v>
      </c>
      <c r="E44" s="24">
        <v>0</v>
      </c>
      <c r="F44" s="6">
        <v>0</v>
      </c>
      <c r="G44" s="25">
        <v>0</v>
      </c>
      <c r="H44" s="26">
        <v>0</v>
      </c>
      <c r="I44" s="24">
        <v>0</v>
      </c>
      <c r="J44" s="6">
        <v>0</v>
      </c>
      <c r="K44" s="25">
        <v>0</v>
      </c>
    </row>
    <row r="45" spans="1:11" ht="12.75">
      <c r="A45" s="33" t="s">
        <v>48</v>
      </c>
      <c r="B45" s="7">
        <v>1803261</v>
      </c>
      <c r="C45" s="7">
        <v>13823500</v>
      </c>
      <c r="D45" s="69">
        <v>-73737417</v>
      </c>
      <c r="E45" s="70">
        <v>-497577730</v>
      </c>
      <c r="F45" s="7">
        <v>-554875438</v>
      </c>
      <c r="G45" s="71">
        <v>-554875438</v>
      </c>
      <c r="H45" s="72">
        <v>-213920232</v>
      </c>
      <c r="I45" s="70">
        <v>-663462774</v>
      </c>
      <c r="J45" s="7">
        <v>-692825794</v>
      </c>
      <c r="K45" s="71">
        <v>-746691305</v>
      </c>
    </row>
    <row r="46" spans="1:11" ht="4.5" customHeight="1">
      <c r="A46" s="63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2.75">
      <c r="A47" s="64" t="s">
        <v>49</v>
      </c>
      <c r="B47" s="65">
        <v>0</v>
      </c>
      <c r="C47" s="66">
        <v>0</v>
      </c>
      <c r="D47" s="67">
        <v>0</v>
      </c>
      <c r="E47" s="65">
        <v>0</v>
      </c>
      <c r="F47" s="66">
        <v>0</v>
      </c>
      <c r="G47" s="67">
        <v>0</v>
      </c>
      <c r="H47" s="68">
        <v>0</v>
      </c>
      <c r="I47" s="65">
        <v>0</v>
      </c>
      <c r="J47" s="66">
        <v>0</v>
      </c>
      <c r="K47" s="67">
        <v>0</v>
      </c>
    </row>
    <row r="48" spans="1:11" ht="12.75">
      <c r="A48" s="22" t="s">
        <v>50</v>
      </c>
      <c r="B48" s="6">
        <v>1803261</v>
      </c>
      <c r="C48" s="6">
        <v>13823500</v>
      </c>
      <c r="D48" s="23">
        <v>-150618548</v>
      </c>
      <c r="E48" s="24">
        <v>100000000</v>
      </c>
      <c r="F48" s="6">
        <v>118521286</v>
      </c>
      <c r="G48" s="25">
        <v>118521286</v>
      </c>
      <c r="H48" s="26">
        <v>-162277363</v>
      </c>
      <c r="I48" s="24">
        <v>167361283</v>
      </c>
      <c r="J48" s="6">
        <v>179508855</v>
      </c>
      <c r="K48" s="25">
        <v>189582620</v>
      </c>
    </row>
    <row r="49" spans="1:11" ht="12.75">
      <c r="A49" s="22" t="s">
        <v>51</v>
      </c>
      <c r="B49" s="6">
        <f>+B75</f>
        <v>-11932028866.53527</v>
      </c>
      <c r="C49" s="6">
        <f aca="true" t="shared" si="6" ref="C49:K49">+C75</f>
        <v>-83340619874.89165</v>
      </c>
      <c r="D49" s="23">
        <f t="shared" si="6"/>
        <v>-35660702</v>
      </c>
      <c r="E49" s="24">
        <f t="shared" si="6"/>
        <v>99126037</v>
      </c>
      <c r="F49" s="6">
        <f t="shared" si="6"/>
        <v>49126037</v>
      </c>
      <c r="G49" s="25">
        <f t="shared" si="6"/>
        <v>49126037</v>
      </c>
      <c r="H49" s="26">
        <f t="shared" si="6"/>
        <v>-180458753</v>
      </c>
      <c r="I49" s="24">
        <f t="shared" si="6"/>
        <v>17640000</v>
      </c>
      <c r="J49" s="6">
        <f t="shared" si="6"/>
        <v>18592560</v>
      </c>
      <c r="K49" s="25">
        <f t="shared" si="6"/>
        <v>19615150</v>
      </c>
    </row>
    <row r="50" spans="1:11" ht="12.75">
      <c r="A50" s="33" t="s">
        <v>52</v>
      </c>
      <c r="B50" s="7">
        <f>+B48-B49</f>
        <v>11933832127.53527</v>
      </c>
      <c r="C50" s="7">
        <f aca="true" t="shared" si="7" ref="C50:K50">+C48-C49</f>
        <v>83354443374.89165</v>
      </c>
      <c r="D50" s="69">
        <f t="shared" si="7"/>
        <v>-114957846</v>
      </c>
      <c r="E50" s="70">
        <f t="shared" si="7"/>
        <v>873963</v>
      </c>
      <c r="F50" s="7">
        <f t="shared" si="7"/>
        <v>69395249</v>
      </c>
      <c r="G50" s="71">
        <f t="shared" si="7"/>
        <v>69395249</v>
      </c>
      <c r="H50" s="72">
        <f t="shared" si="7"/>
        <v>18181390</v>
      </c>
      <c r="I50" s="70">
        <f t="shared" si="7"/>
        <v>149721283</v>
      </c>
      <c r="J50" s="7">
        <f t="shared" si="7"/>
        <v>160916295</v>
      </c>
      <c r="K50" s="71">
        <f t="shared" si="7"/>
        <v>169967470</v>
      </c>
    </row>
    <row r="51" spans="1:11" ht="4.5" customHeight="1">
      <c r="A51" s="78"/>
      <c r="B51" s="79"/>
      <c r="C51" s="80"/>
      <c r="D51" s="81"/>
      <c r="E51" s="79"/>
      <c r="F51" s="80"/>
      <c r="G51" s="81"/>
      <c r="H51" s="82"/>
      <c r="I51" s="79"/>
      <c r="J51" s="80"/>
      <c r="K51" s="81"/>
    </row>
    <row r="52" spans="1:11" ht="12.75">
      <c r="A52" s="64" t="s">
        <v>53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2.75">
      <c r="A53" s="22" t="s">
        <v>54</v>
      </c>
      <c r="B53" s="6">
        <v>3671431647</v>
      </c>
      <c r="C53" s="6">
        <v>4472566065</v>
      </c>
      <c r="D53" s="23">
        <v>-122381594</v>
      </c>
      <c r="E53" s="24">
        <v>2520009601</v>
      </c>
      <c r="F53" s="6">
        <v>2708167149</v>
      </c>
      <c r="G53" s="25">
        <v>2708167149</v>
      </c>
      <c r="H53" s="26">
        <v>-27916042</v>
      </c>
      <c r="I53" s="24">
        <v>336094340</v>
      </c>
      <c r="J53" s="6">
        <v>322542934</v>
      </c>
      <c r="K53" s="25">
        <v>341717056</v>
      </c>
    </row>
    <row r="54" spans="1:11" ht="12.75">
      <c r="A54" s="22" t="s">
        <v>55</v>
      </c>
      <c r="B54" s="6">
        <v>334912968</v>
      </c>
      <c r="C54" s="6">
        <v>197982992</v>
      </c>
      <c r="D54" s="23">
        <v>0</v>
      </c>
      <c r="E54" s="24">
        <v>384823828</v>
      </c>
      <c r="F54" s="6">
        <v>210000000</v>
      </c>
      <c r="G54" s="25">
        <v>210000000</v>
      </c>
      <c r="H54" s="26">
        <v>101178721</v>
      </c>
      <c r="I54" s="24">
        <v>184257178</v>
      </c>
      <c r="J54" s="6">
        <v>202682895</v>
      </c>
      <c r="K54" s="25">
        <v>222951185</v>
      </c>
    </row>
    <row r="55" spans="1:11" ht="12.75">
      <c r="A55" s="22" t="s">
        <v>56</v>
      </c>
      <c r="B55" s="6">
        <v>0</v>
      </c>
      <c r="C55" s="6">
        <v>0</v>
      </c>
      <c r="D55" s="23">
        <v>-199741852</v>
      </c>
      <c r="E55" s="24">
        <v>0</v>
      </c>
      <c r="F55" s="6">
        <v>0</v>
      </c>
      <c r="G55" s="25">
        <v>0</v>
      </c>
      <c r="H55" s="26">
        <v>-91648500</v>
      </c>
      <c r="I55" s="24">
        <v>50000000</v>
      </c>
      <c r="J55" s="6">
        <v>20000000</v>
      </c>
      <c r="K55" s="25">
        <v>14000000</v>
      </c>
    </row>
    <row r="56" spans="1:11" ht="12.75">
      <c r="A56" s="22" t="s">
        <v>57</v>
      </c>
      <c r="B56" s="6">
        <v>64181054</v>
      </c>
      <c r="C56" s="6">
        <v>27755175</v>
      </c>
      <c r="D56" s="23">
        <v>2016994</v>
      </c>
      <c r="E56" s="24">
        <v>17230000</v>
      </c>
      <c r="F56" s="6">
        <v>93230000</v>
      </c>
      <c r="G56" s="25">
        <v>93230000</v>
      </c>
      <c r="H56" s="26">
        <v>-42811862</v>
      </c>
      <c r="I56" s="24">
        <v>113000000</v>
      </c>
      <c r="J56" s="6">
        <v>117800000</v>
      </c>
      <c r="K56" s="25">
        <v>123582500</v>
      </c>
    </row>
    <row r="57" spans="1:11" ht="4.5" customHeight="1">
      <c r="A57" s="83"/>
      <c r="B57" s="84"/>
      <c r="C57" s="85"/>
      <c r="D57" s="86"/>
      <c r="E57" s="84"/>
      <c r="F57" s="85"/>
      <c r="G57" s="86"/>
      <c r="H57" s="87"/>
      <c r="I57" s="84"/>
      <c r="J57" s="85"/>
      <c r="K57" s="86"/>
    </row>
    <row r="58" spans="1:11" ht="12.75">
      <c r="A58" s="64" t="s">
        <v>58</v>
      </c>
      <c r="B58" s="18"/>
      <c r="C58" s="19"/>
      <c r="D58" s="20"/>
      <c r="E58" s="18"/>
      <c r="F58" s="19"/>
      <c r="G58" s="20"/>
      <c r="H58" s="21"/>
      <c r="I58" s="88"/>
      <c r="J58" s="6"/>
      <c r="K58" s="89"/>
    </row>
    <row r="59" spans="1:11" ht="12.75">
      <c r="A59" s="90" t="s">
        <v>59</v>
      </c>
      <c r="B59" s="6">
        <v>0</v>
      </c>
      <c r="C59" s="6">
        <v>0</v>
      </c>
      <c r="D59" s="23">
        <v>0</v>
      </c>
      <c r="E59" s="24">
        <v>0</v>
      </c>
      <c r="F59" s="6">
        <v>0</v>
      </c>
      <c r="G59" s="25">
        <v>0</v>
      </c>
      <c r="H59" s="26">
        <v>0</v>
      </c>
      <c r="I59" s="24">
        <v>0</v>
      </c>
      <c r="J59" s="6">
        <v>0</v>
      </c>
      <c r="K59" s="25">
        <v>0</v>
      </c>
    </row>
    <row r="60" spans="1:11" ht="12.75">
      <c r="A60" s="90" t="s">
        <v>60</v>
      </c>
      <c r="B60" s="6">
        <v>0</v>
      </c>
      <c r="C60" s="6">
        <v>0</v>
      </c>
      <c r="D60" s="23">
        <v>0</v>
      </c>
      <c r="E60" s="24">
        <v>0</v>
      </c>
      <c r="F60" s="6">
        <v>0</v>
      </c>
      <c r="G60" s="25">
        <v>0</v>
      </c>
      <c r="H60" s="26">
        <v>0</v>
      </c>
      <c r="I60" s="24">
        <v>0</v>
      </c>
      <c r="J60" s="6">
        <v>0</v>
      </c>
      <c r="K60" s="25">
        <v>0</v>
      </c>
    </row>
    <row r="61" spans="1:11" ht="12.75">
      <c r="A61" s="91" t="s">
        <v>61</v>
      </c>
      <c r="B61" s="92">
        <v>0</v>
      </c>
      <c r="C61" s="93">
        <v>0</v>
      </c>
      <c r="D61" s="94">
        <v>0</v>
      </c>
      <c r="E61" s="92">
        <v>0</v>
      </c>
      <c r="F61" s="93">
        <v>0</v>
      </c>
      <c r="G61" s="94">
        <v>0</v>
      </c>
      <c r="H61" s="95">
        <v>0</v>
      </c>
      <c r="I61" s="92">
        <v>0</v>
      </c>
      <c r="J61" s="93">
        <v>0</v>
      </c>
      <c r="K61" s="94">
        <v>0</v>
      </c>
    </row>
    <row r="62" spans="1:11" ht="12.75">
      <c r="A62" s="96" t="s">
        <v>62</v>
      </c>
      <c r="B62" s="97">
        <v>121086</v>
      </c>
      <c r="C62" s="98">
        <v>121086</v>
      </c>
      <c r="D62" s="99">
        <v>121086</v>
      </c>
      <c r="E62" s="97">
        <v>121086</v>
      </c>
      <c r="F62" s="98">
        <v>60543</v>
      </c>
      <c r="G62" s="99">
        <v>60543</v>
      </c>
      <c r="H62" s="100">
        <v>60543</v>
      </c>
      <c r="I62" s="97">
        <v>60543</v>
      </c>
      <c r="J62" s="98">
        <v>60543</v>
      </c>
      <c r="K62" s="99">
        <v>60543</v>
      </c>
    </row>
    <row r="63" spans="1:11" ht="12.75">
      <c r="A63" s="96" t="s">
        <v>63</v>
      </c>
      <c r="B63" s="97">
        <v>0</v>
      </c>
      <c r="C63" s="98">
        <v>0</v>
      </c>
      <c r="D63" s="99">
        <v>0</v>
      </c>
      <c r="E63" s="97">
        <v>0</v>
      </c>
      <c r="F63" s="98">
        <v>0</v>
      </c>
      <c r="G63" s="99">
        <v>0</v>
      </c>
      <c r="H63" s="100">
        <v>0</v>
      </c>
      <c r="I63" s="97">
        <v>0</v>
      </c>
      <c r="J63" s="98">
        <v>0</v>
      </c>
      <c r="K63" s="99">
        <v>0</v>
      </c>
    </row>
    <row r="64" spans="1:11" ht="12.75">
      <c r="A64" s="96" t="s">
        <v>64</v>
      </c>
      <c r="B64" s="97">
        <v>0</v>
      </c>
      <c r="C64" s="98">
        <v>0</v>
      </c>
      <c r="D64" s="99">
        <v>0</v>
      </c>
      <c r="E64" s="97">
        <v>0</v>
      </c>
      <c r="F64" s="98">
        <v>0</v>
      </c>
      <c r="G64" s="99">
        <v>0</v>
      </c>
      <c r="H64" s="100">
        <v>0</v>
      </c>
      <c r="I64" s="97">
        <v>0</v>
      </c>
      <c r="J64" s="98">
        <v>0</v>
      </c>
      <c r="K64" s="99">
        <v>0</v>
      </c>
    </row>
    <row r="65" spans="1:11" ht="12.75">
      <c r="A65" s="96" t="s">
        <v>65</v>
      </c>
      <c r="B65" s="97">
        <v>0</v>
      </c>
      <c r="C65" s="98">
        <v>0</v>
      </c>
      <c r="D65" s="99">
        <v>0</v>
      </c>
      <c r="E65" s="97">
        <v>0</v>
      </c>
      <c r="F65" s="98">
        <v>0</v>
      </c>
      <c r="G65" s="99">
        <v>0</v>
      </c>
      <c r="H65" s="100">
        <v>0</v>
      </c>
      <c r="I65" s="97">
        <v>0</v>
      </c>
      <c r="J65" s="98">
        <v>0</v>
      </c>
      <c r="K65" s="99">
        <v>0</v>
      </c>
    </row>
    <row r="66" spans="1:11" ht="4.5" customHeight="1">
      <c r="A66" s="83"/>
      <c r="B66" s="101"/>
      <c r="C66" s="102"/>
      <c r="D66" s="103"/>
      <c r="E66" s="101"/>
      <c r="F66" s="102"/>
      <c r="G66" s="103"/>
      <c r="H66" s="104"/>
      <c r="I66" s="101"/>
      <c r="J66" s="102"/>
      <c r="K66" s="103"/>
    </row>
    <row r="67" spans="1:11" ht="12.75">
      <c r="A67" s="105"/>
      <c r="B67" s="106"/>
      <c r="C67" s="106"/>
      <c r="D67" s="106"/>
      <c r="E67" s="106"/>
      <c r="F67" s="106"/>
      <c r="G67" s="106"/>
      <c r="H67" s="106"/>
      <c r="I67" s="106"/>
      <c r="J67" s="106"/>
      <c r="K67" s="106"/>
    </row>
    <row r="68" spans="1:11" ht="12.75">
      <c r="A68" s="107"/>
      <c r="B68" s="107"/>
      <c r="C68" s="107"/>
      <c r="D68" s="107"/>
      <c r="E68" s="107"/>
      <c r="F68" s="107"/>
      <c r="G68" s="107"/>
      <c r="H68" s="107"/>
      <c r="I68" s="107"/>
      <c r="J68" s="107"/>
      <c r="K68" s="107"/>
    </row>
    <row r="69" spans="1:11" ht="12.75">
      <c r="A69" s="108"/>
      <c r="B69" s="108"/>
      <c r="C69" s="108"/>
      <c r="D69" s="108"/>
      <c r="E69" s="108"/>
      <c r="F69" s="108"/>
      <c r="G69" s="108"/>
      <c r="H69" s="108"/>
      <c r="I69" s="108"/>
      <c r="J69" s="108"/>
      <c r="K69" s="108"/>
    </row>
    <row r="70" spans="1:11" ht="12.75" hidden="1">
      <c r="A70" s="4" t="s">
        <v>102</v>
      </c>
      <c r="B70" s="5">
        <f>IF(ISERROR(B71/B72),0,(B71/B72))</f>
        <v>114.80141394796841</v>
      </c>
      <c r="C70" s="5">
        <f aca="true" t="shared" si="8" ref="C70:K70">IF(ISERROR(C71/C72),0,(C71/C72))</f>
        <v>730.4254692083816</v>
      </c>
      <c r="D70" s="5">
        <f t="shared" si="8"/>
        <v>0</v>
      </c>
      <c r="E70" s="5">
        <f t="shared" si="8"/>
        <v>0</v>
      </c>
      <c r="F70" s="5">
        <f t="shared" si="8"/>
        <v>0</v>
      </c>
      <c r="G70" s="5">
        <f t="shared" si="8"/>
        <v>0</v>
      </c>
      <c r="H70" s="5">
        <f t="shared" si="8"/>
        <v>0</v>
      </c>
      <c r="I70" s="5">
        <f t="shared" si="8"/>
        <v>0</v>
      </c>
      <c r="J70" s="5">
        <f t="shared" si="8"/>
        <v>0</v>
      </c>
      <c r="K70" s="5">
        <f t="shared" si="8"/>
        <v>0</v>
      </c>
    </row>
    <row r="71" spans="1:11" ht="12.75" hidden="1">
      <c r="A71" s="2" t="s">
        <v>103</v>
      </c>
      <c r="B71" s="2">
        <f>+B83</f>
        <v>342046106</v>
      </c>
      <c r="C71" s="2">
        <f aca="true" t="shared" si="9" ref="C71:K71">+C83</f>
        <v>1130878311</v>
      </c>
      <c r="D71" s="2">
        <f t="shared" si="9"/>
        <v>0</v>
      </c>
      <c r="E71" s="2">
        <f t="shared" si="9"/>
        <v>0</v>
      </c>
      <c r="F71" s="2">
        <f t="shared" si="9"/>
        <v>0</v>
      </c>
      <c r="G71" s="2">
        <f t="shared" si="9"/>
        <v>0</v>
      </c>
      <c r="H71" s="2">
        <f t="shared" si="9"/>
        <v>0</v>
      </c>
      <c r="I71" s="2">
        <f t="shared" si="9"/>
        <v>0</v>
      </c>
      <c r="J71" s="2">
        <f t="shared" si="9"/>
        <v>0</v>
      </c>
      <c r="K71" s="2">
        <f t="shared" si="9"/>
        <v>0</v>
      </c>
    </row>
    <row r="72" spans="1:11" ht="12.75" hidden="1">
      <c r="A72" s="2" t="s">
        <v>104</v>
      </c>
      <c r="B72" s="2">
        <f>+B77</f>
        <v>2979459</v>
      </c>
      <c r="C72" s="2">
        <f aca="true" t="shared" si="10" ref="C72:K72">+C77</f>
        <v>1548246</v>
      </c>
      <c r="D72" s="2">
        <f t="shared" si="10"/>
        <v>1014839</v>
      </c>
      <c r="E72" s="2">
        <f t="shared" si="10"/>
        <v>2208596</v>
      </c>
      <c r="F72" s="2">
        <f t="shared" si="10"/>
        <v>2208596</v>
      </c>
      <c r="G72" s="2">
        <f t="shared" si="10"/>
        <v>2208596</v>
      </c>
      <c r="H72" s="2">
        <f t="shared" si="10"/>
        <v>527038</v>
      </c>
      <c r="I72" s="2">
        <f t="shared" si="10"/>
        <v>2638195</v>
      </c>
      <c r="J72" s="2">
        <f t="shared" si="10"/>
        <v>2978000</v>
      </c>
      <c r="K72" s="2">
        <f t="shared" si="10"/>
        <v>3414000</v>
      </c>
    </row>
    <row r="73" spans="1:11" ht="12.75" hidden="1">
      <c r="A73" s="2" t="s">
        <v>105</v>
      </c>
      <c r="B73" s="2">
        <f>+B74</f>
        <v>-24649442</v>
      </c>
      <c r="C73" s="2">
        <f aca="true" t="shared" si="11" ref="C73:K73">+(C78+C80+C81+C82)-(B78+B80+B81+B82)</f>
        <v>5004689</v>
      </c>
      <c r="D73" s="2">
        <f t="shared" si="11"/>
        <v>-95795728</v>
      </c>
      <c r="E73" s="2">
        <f t="shared" si="11"/>
        <v>-18671359</v>
      </c>
      <c r="F73" s="2">
        <f>+(F78+F80+F81+F82)-(D78+D80+D81+D82)</f>
        <v>-18671359</v>
      </c>
      <c r="G73" s="2">
        <f>+(G78+G80+G81+G82)-(D78+D80+D81+D82)</f>
        <v>-18671359</v>
      </c>
      <c r="H73" s="2">
        <f>+(H78+H80+H81+H82)-(D78+D80+D81+D82)</f>
        <v>-24044946</v>
      </c>
      <c r="I73" s="2">
        <f>+(I78+I80+I81+I82)-(E78+E80+E81+E82)</f>
        <v>0</v>
      </c>
      <c r="J73" s="2">
        <f t="shared" si="11"/>
        <v>0</v>
      </c>
      <c r="K73" s="2">
        <f t="shared" si="11"/>
        <v>0</v>
      </c>
    </row>
    <row r="74" spans="1:11" ht="12.75" hidden="1">
      <c r="A74" s="2" t="s">
        <v>106</v>
      </c>
      <c r="B74" s="2">
        <f>+TREND(C74:E74)</f>
        <v>-24649442</v>
      </c>
      <c r="C74" s="2">
        <f>+C73</f>
        <v>5004689</v>
      </c>
      <c r="D74" s="2">
        <f aca="true" t="shared" si="12" ref="D74:K74">+D73</f>
        <v>-95795728</v>
      </c>
      <c r="E74" s="2">
        <f t="shared" si="12"/>
        <v>-18671359</v>
      </c>
      <c r="F74" s="2">
        <f t="shared" si="12"/>
        <v>-18671359</v>
      </c>
      <c r="G74" s="2">
        <f t="shared" si="12"/>
        <v>-18671359</v>
      </c>
      <c r="H74" s="2">
        <f t="shared" si="12"/>
        <v>-24044946</v>
      </c>
      <c r="I74" s="2">
        <f t="shared" si="12"/>
        <v>0</v>
      </c>
      <c r="J74" s="2">
        <f t="shared" si="12"/>
        <v>0</v>
      </c>
      <c r="K74" s="2">
        <f t="shared" si="12"/>
        <v>0</v>
      </c>
    </row>
    <row r="75" spans="1:11" ht="12.75" hidden="1">
      <c r="A75" s="2" t="s">
        <v>107</v>
      </c>
      <c r="B75" s="2">
        <f>+B84-(((B80+B81+B78)*B70)-B79)</f>
        <v>-11932028866.53527</v>
      </c>
      <c r="C75" s="2">
        <f aca="true" t="shared" si="13" ref="C75:K75">+C84-(((C80+C81+C78)*C70)-C79)</f>
        <v>-83340619874.89165</v>
      </c>
      <c r="D75" s="2">
        <f t="shared" si="13"/>
        <v>-35660702</v>
      </c>
      <c r="E75" s="2">
        <f t="shared" si="13"/>
        <v>99126037</v>
      </c>
      <c r="F75" s="2">
        <f t="shared" si="13"/>
        <v>49126037</v>
      </c>
      <c r="G75" s="2">
        <f t="shared" si="13"/>
        <v>49126037</v>
      </c>
      <c r="H75" s="2">
        <f t="shared" si="13"/>
        <v>-180458753</v>
      </c>
      <c r="I75" s="2">
        <f t="shared" si="13"/>
        <v>17640000</v>
      </c>
      <c r="J75" s="2">
        <f t="shared" si="13"/>
        <v>18592560</v>
      </c>
      <c r="K75" s="2">
        <f t="shared" si="13"/>
        <v>19615150</v>
      </c>
    </row>
    <row r="76" spans="1:11" ht="12.75" hidden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3.5" hidden="1">
      <c r="A77" s="1" t="s">
        <v>66</v>
      </c>
      <c r="B77" s="3">
        <v>2979459</v>
      </c>
      <c r="C77" s="3">
        <v>1548246</v>
      </c>
      <c r="D77" s="3">
        <v>1014839</v>
      </c>
      <c r="E77" s="3">
        <v>2208596</v>
      </c>
      <c r="F77" s="3">
        <v>2208596</v>
      </c>
      <c r="G77" s="3">
        <v>2208596</v>
      </c>
      <c r="H77" s="3">
        <v>527038</v>
      </c>
      <c r="I77" s="3">
        <v>2638195</v>
      </c>
      <c r="J77" s="3">
        <v>2978000</v>
      </c>
      <c r="K77" s="3">
        <v>3414000</v>
      </c>
    </row>
    <row r="78" spans="1:11" ht="13.5" hidden="1">
      <c r="A78" s="1" t="s">
        <v>67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3.5" hidden="1">
      <c r="A79" s="1" t="s">
        <v>68</v>
      </c>
      <c r="B79" s="3">
        <v>634409198</v>
      </c>
      <c r="C79" s="3">
        <v>269055856</v>
      </c>
      <c r="D79" s="3">
        <v>-35660702</v>
      </c>
      <c r="E79" s="3">
        <v>99126037</v>
      </c>
      <c r="F79" s="3">
        <v>49126037</v>
      </c>
      <c r="G79" s="3">
        <v>49126037</v>
      </c>
      <c r="H79" s="3">
        <v>-180458753</v>
      </c>
      <c r="I79" s="3">
        <v>17640000</v>
      </c>
      <c r="J79" s="3">
        <v>18592560</v>
      </c>
      <c r="K79" s="3">
        <v>19615150</v>
      </c>
    </row>
    <row r="80" spans="1:11" ht="13.5" hidden="1">
      <c r="A80" s="1" t="s">
        <v>69</v>
      </c>
      <c r="B80" s="3">
        <v>0</v>
      </c>
      <c r="C80" s="3">
        <v>0</v>
      </c>
      <c r="D80" s="3">
        <v>442</v>
      </c>
      <c r="E80" s="3">
        <v>0</v>
      </c>
      <c r="F80" s="3">
        <v>0</v>
      </c>
      <c r="G80" s="3">
        <v>0</v>
      </c>
      <c r="H80" s="3">
        <v>-47929356</v>
      </c>
      <c r="I80" s="3">
        <v>0</v>
      </c>
      <c r="J80" s="3">
        <v>0</v>
      </c>
      <c r="K80" s="3">
        <v>0</v>
      </c>
    </row>
    <row r="81" spans="1:11" ht="13.5" hidden="1">
      <c r="A81" s="1" t="s">
        <v>70</v>
      </c>
      <c r="B81" s="3">
        <v>109462398</v>
      </c>
      <c r="C81" s="3">
        <v>114467087</v>
      </c>
      <c r="D81" s="3">
        <v>18670917</v>
      </c>
      <c r="E81" s="3">
        <v>0</v>
      </c>
      <c r="F81" s="3">
        <v>0</v>
      </c>
      <c r="G81" s="3">
        <v>0</v>
      </c>
      <c r="H81" s="3">
        <v>42555769</v>
      </c>
      <c r="I81" s="3">
        <v>0</v>
      </c>
      <c r="J81" s="3">
        <v>0</v>
      </c>
      <c r="K81" s="3">
        <v>0</v>
      </c>
    </row>
    <row r="82" spans="1:11" ht="13.5" hidden="1">
      <c r="A82" s="1" t="s">
        <v>71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</row>
    <row r="83" spans="1:11" ht="13.5" hidden="1">
      <c r="A83" s="1" t="s">
        <v>72</v>
      </c>
      <c r="B83" s="3">
        <v>342046106</v>
      </c>
      <c r="C83" s="3">
        <v>1130878311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3">
        <v>0</v>
      </c>
      <c r="J83" s="3">
        <v>0</v>
      </c>
      <c r="K83" s="3">
        <v>0</v>
      </c>
    </row>
    <row r="84" spans="1:11" ht="13.5" hidden="1">
      <c r="A84" s="1" t="s">
        <v>73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</row>
    <row r="85" spans="1:11" ht="13.5" hidden="1">
      <c r="A85" s="1" t="s">
        <v>74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11" width="9.7109375" style="0" customWidth="1"/>
  </cols>
  <sheetData>
    <row r="1" spans="1:11" ht="18" customHeight="1">
      <c r="A1" s="109" t="s">
        <v>86</v>
      </c>
      <c r="B1" s="110"/>
      <c r="C1" s="110"/>
      <c r="D1" s="111"/>
      <c r="E1" s="111"/>
      <c r="F1" s="111"/>
      <c r="G1" s="111"/>
      <c r="H1" s="111"/>
      <c r="I1" s="111"/>
      <c r="J1" s="111"/>
      <c r="K1" s="111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12" t="s">
        <v>5</v>
      </c>
      <c r="F2" s="113"/>
      <c r="G2" s="113"/>
      <c r="H2" s="113"/>
      <c r="I2" s="114" t="s">
        <v>6</v>
      </c>
      <c r="J2" s="115"/>
      <c r="K2" s="116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9</v>
      </c>
      <c r="E3" s="13" t="s">
        <v>10</v>
      </c>
      <c r="F3" s="14" t="s">
        <v>11</v>
      </c>
      <c r="G3" s="15" t="s">
        <v>12</v>
      </c>
      <c r="H3" s="16" t="s">
        <v>13</v>
      </c>
      <c r="I3" s="13" t="s">
        <v>14</v>
      </c>
      <c r="J3" s="14" t="s">
        <v>15</v>
      </c>
      <c r="K3" s="15" t="s">
        <v>16</v>
      </c>
    </row>
    <row r="4" spans="1:11" ht="12.75">
      <c r="A4" s="17" t="s">
        <v>17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2.75">
      <c r="A5" s="22" t="s">
        <v>18</v>
      </c>
      <c r="B5" s="6">
        <v>36775732</v>
      </c>
      <c r="C5" s="6">
        <v>76825604</v>
      </c>
      <c r="D5" s="23">
        <v>0</v>
      </c>
      <c r="E5" s="24">
        <v>53582255</v>
      </c>
      <c r="F5" s="6">
        <v>53582255</v>
      </c>
      <c r="G5" s="25">
        <v>53582255</v>
      </c>
      <c r="H5" s="26">
        <v>46880053</v>
      </c>
      <c r="I5" s="24">
        <v>68191940</v>
      </c>
      <c r="J5" s="6">
        <v>75955294</v>
      </c>
      <c r="K5" s="25">
        <v>80056880</v>
      </c>
    </row>
    <row r="6" spans="1:11" ht="12.75">
      <c r="A6" s="22" t="s">
        <v>19</v>
      </c>
      <c r="B6" s="6">
        <v>158682548</v>
      </c>
      <c r="C6" s="6">
        <v>148583189</v>
      </c>
      <c r="D6" s="23">
        <v>0</v>
      </c>
      <c r="E6" s="24">
        <v>222716684</v>
      </c>
      <c r="F6" s="6">
        <v>210305965</v>
      </c>
      <c r="G6" s="25">
        <v>210305965</v>
      </c>
      <c r="H6" s="26">
        <v>188227223</v>
      </c>
      <c r="I6" s="24">
        <v>236953296</v>
      </c>
      <c r="J6" s="6">
        <v>247433626</v>
      </c>
      <c r="K6" s="25">
        <v>258645901</v>
      </c>
    </row>
    <row r="7" spans="1:11" ht="12.75">
      <c r="A7" s="22" t="s">
        <v>20</v>
      </c>
      <c r="B7" s="6">
        <v>401679</v>
      </c>
      <c r="C7" s="6">
        <v>528837</v>
      </c>
      <c r="D7" s="23">
        <v>0</v>
      </c>
      <c r="E7" s="24">
        <v>673892</v>
      </c>
      <c r="F7" s="6">
        <v>384933</v>
      </c>
      <c r="G7" s="25">
        <v>384933</v>
      </c>
      <c r="H7" s="26">
        <v>371955</v>
      </c>
      <c r="I7" s="24">
        <v>292688</v>
      </c>
      <c r="J7" s="6">
        <v>300000</v>
      </c>
      <c r="K7" s="25">
        <v>309870</v>
      </c>
    </row>
    <row r="8" spans="1:11" ht="12.75">
      <c r="A8" s="22" t="s">
        <v>21</v>
      </c>
      <c r="B8" s="6">
        <v>57941947</v>
      </c>
      <c r="C8" s="6">
        <v>46877766</v>
      </c>
      <c r="D8" s="23">
        <v>2311896</v>
      </c>
      <c r="E8" s="24">
        <v>52268000</v>
      </c>
      <c r="F8" s="6">
        <v>52268000</v>
      </c>
      <c r="G8" s="25">
        <v>52268000</v>
      </c>
      <c r="H8" s="26">
        <v>46783500</v>
      </c>
      <c r="I8" s="24">
        <v>58018000</v>
      </c>
      <c r="J8" s="6">
        <v>60829000</v>
      </c>
      <c r="K8" s="25">
        <v>65342458</v>
      </c>
    </row>
    <row r="9" spans="1:11" ht="12.75">
      <c r="A9" s="22" t="s">
        <v>22</v>
      </c>
      <c r="B9" s="6">
        <v>72071378</v>
      </c>
      <c r="C9" s="6">
        <v>70772746</v>
      </c>
      <c r="D9" s="23">
        <v>0</v>
      </c>
      <c r="E9" s="24">
        <v>50651189</v>
      </c>
      <c r="F9" s="6">
        <v>34551291</v>
      </c>
      <c r="G9" s="25">
        <v>34551291</v>
      </c>
      <c r="H9" s="26">
        <v>33159424</v>
      </c>
      <c r="I9" s="24">
        <v>41261875</v>
      </c>
      <c r="J9" s="6">
        <v>43359448</v>
      </c>
      <c r="K9" s="25">
        <v>45577181</v>
      </c>
    </row>
    <row r="10" spans="1:11" ht="20.25">
      <c r="A10" s="27" t="s">
        <v>97</v>
      </c>
      <c r="B10" s="28">
        <f>SUM(B5:B9)</f>
        <v>325873284</v>
      </c>
      <c r="C10" s="29">
        <f aca="true" t="shared" si="0" ref="C10:K10">SUM(C5:C9)</f>
        <v>343588142</v>
      </c>
      <c r="D10" s="30">
        <f t="shared" si="0"/>
        <v>2311896</v>
      </c>
      <c r="E10" s="28">
        <f t="shared" si="0"/>
        <v>379892020</v>
      </c>
      <c r="F10" s="29">
        <f t="shared" si="0"/>
        <v>351092444</v>
      </c>
      <c r="G10" s="31">
        <f t="shared" si="0"/>
        <v>351092444</v>
      </c>
      <c r="H10" s="32">
        <f t="shared" si="0"/>
        <v>315422155</v>
      </c>
      <c r="I10" s="28">
        <f t="shared" si="0"/>
        <v>404717799</v>
      </c>
      <c r="J10" s="29">
        <f t="shared" si="0"/>
        <v>427877368</v>
      </c>
      <c r="K10" s="31">
        <f t="shared" si="0"/>
        <v>449932290</v>
      </c>
    </row>
    <row r="11" spans="1:11" ht="12.75">
      <c r="A11" s="22" t="s">
        <v>23</v>
      </c>
      <c r="B11" s="6">
        <v>152718018</v>
      </c>
      <c r="C11" s="6">
        <v>162319272</v>
      </c>
      <c r="D11" s="23">
        <v>5061491</v>
      </c>
      <c r="E11" s="24">
        <v>161404085</v>
      </c>
      <c r="F11" s="6">
        <v>156852177</v>
      </c>
      <c r="G11" s="25">
        <v>156852177</v>
      </c>
      <c r="H11" s="26">
        <v>143384502</v>
      </c>
      <c r="I11" s="24">
        <v>173557016</v>
      </c>
      <c r="J11" s="6">
        <v>182929091</v>
      </c>
      <c r="K11" s="25">
        <v>192807258</v>
      </c>
    </row>
    <row r="12" spans="1:11" ht="12.75">
      <c r="A12" s="22" t="s">
        <v>24</v>
      </c>
      <c r="B12" s="6">
        <v>6560894</v>
      </c>
      <c r="C12" s="6">
        <v>6980076</v>
      </c>
      <c r="D12" s="23">
        <v>0</v>
      </c>
      <c r="E12" s="24">
        <v>8019414</v>
      </c>
      <c r="F12" s="6">
        <v>8243887</v>
      </c>
      <c r="G12" s="25">
        <v>8243887</v>
      </c>
      <c r="H12" s="26">
        <v>8212284</v>
      </c>
      <c r="I12" s="24">
        <v>8611682</v>
      </c>
      <c r="J12" s="6">
        <v>9076711</v>
      </c>
      <c r="K12" s="25">
        <v>9566855</v>
      </c>
    </row>
    <row r="13" spans="1:11" ht="12.75">
      <c r="A13" s="22" t="s">
        <v>98</v>
      </c>
      <c r="B13" s="6">
        <v>37581324</v>
      </c>
      <c r="C13" s="6">
        <v>35892345</v>
      </c>
      <c r="D13" s="23">
        <v>43477576</v>
      </c>
      <c r="E13" s="24">
        <v>24370000</v>
      </c>
      <c r="F13" s="6">
        <v>24370000</v>
      </c>
      <c r="G13" s="25">
        <v>24370000</v>
      </c>
      <c r="H13" s="26">
        <v>0</v>
      </c>
      <c r="I13" s="24">
        <v>24370000</v>
      </c>
      <c r="J13" s="6">
        <v>24370000</v>
      </c>
      <c r="K13" s="25">
        <v>24370000</v>
      </c>
    </row>
    <row r="14" spans="1:11" ht="12.75">
      <c r="A14" s="22" t="s">
        <v>25</v>
      </c>
      <c r="B14" s="6">
        <v>33511854</v>
      </c>
      <c r="C14" s="6">
        <v>39597326</v>
      </c>
      <c r="D14" s="23">
        <v>5392049</v>
      </c>
      <c r="E14" s="24">
        <v>10381079</v>
      </c>
      <c r="F14" s="6">
        <v>10381079</v>
      </c>
      <c r="G14" s="25">
        <v>10381079</v>
      </c>
      <c r="H14" s="26">
        <v>6918125</v>
      </c>
      <c r="I14" s="24">
        <v>16091000</v>
      </c>
      <c r="J14" s="6">
        <v>14483692</v>
      </c>
      <c r="K14" s="25">
        <v>12874689</v>
      </c>
    </row>
    <row r="15" spans="1:11" ht="12.75">
      <c r="A15" s="22" t="s">
        <v>26</v>
      </c>
      <c r="B15" s="6">
        <v>94663026</v>
      </c>
      <c r="C15" s="6">
        <v>78814981</v>
      </c>
      <c r="D15" s="23">
        <v>16415974</v>
      </c>
      <c r="E15" s="24">
        <v>106788503</v>
      </c>
      <c r="F15" s="6">
        <v>106353003</v>
      </c>
      <c r="G15" s="25">
        <v>106353003</v>
      </c>
      <c r="H15" s="26">
        <v>133024158</v>
      </c>
      <c r="I15" s="24">
        <v>120426950</v>
      </c>
      <c r="J15" s="6">
        <v>128702602</v>
      </c>
      <c r="K15" s="25">
        <v>129968180</v>
      </c>
    </row>
    <row r="16" spans="1:11" ht="12.75">
      <c r="A16" s="22" t="s">
        <v>21</v>
      </c>
      <c r="B16" s="6">
        <v>1997789</v>
      </c>
      <c r="C16" s="6">
        <v>144093</v>
      </c>
      <c r="D16" s="23">
        <v>0</v>
      </c>
      <c r="E16" s="24">
        <v>50000</v>
      </c>
      <c r="F16" s="6">
        <v>50000</v>
      </c>
      <c r="G16" s="25">
        <v>50000</v>
      </c>
      <c r="H16" s="26">
        <v>0</v>
      </c>
      <c r="I16" s="24">
        <v>50000</v>
      </c>
      <c r="J16" s="6">
        <v>52700</v>
      </c>
      <c r="K16" s="25">
        <v>55546</v>
      </c>
    </row>
    <row r="17" spans="1:11" ht="12.75">
      <c r="A17" s="22" t="s">
        <v>27</v>
      </c>
      <c r="B17" s="6">
        <v>90993568</v>
      </c>
      <c r="C17" s="6">
        <v>88721700</v>
      </c>
      <c r="D17" s="23">
        <v>7720109</v>
      </c>
      <c r="E17" s="24">
        <v>61779344</v>
      </c>
      <c r="F17" s="6">
        <v>80436121</v>
      </c>
      <c r="G17" s="25">
        <v>80436121</v>
      </c>
      <c r="H17" s="26">
        <v>45618913</v>
      </c>
      <c r="I17" s="24">
        <v>74279369</v>
      </c>
      <c r="J17" s="6">
        <v>70803324</v>
      </c>
      <c r="K17" s="25">
        <v>76729967</v>
      </c>
    </row>
    <row r="18" spans="1:11" ht="12.75">
      <c r="A18" s="33" t="s">
        <v>28</v>
      </c>
      <c r="B18" s="34">
        <f>SUM(B11:B17)</f>
        <v>418026473</v>
      </c>
      <c r="C18" s="35">
        <f aca="true" t="shared" si="1" ref="C18:K18">SUM(C11:C17)</f>
        <v>412469793</v>
      </c>
      <c r="D18" s="36">
        <f t="shared" si="1"/>
        <v>78067199</v>
      </c>
      <c r="E18" s="34">
        <f t="shared" si="1"/>
        <v>372792425</v>
      </c>
      <c r="F18" s="35">
        <f t="shared" si="1"/>
        <v>386686267</v>
      </c>
      <c r="G18" s="37">
        <f t="shared" si="1"/>
        <v>386686267</v>
      </c>
      <c r="H18" s="38">
        <f t="shared" si="1"/>
        <v>337157982</v>
      </c>
      <c r="I18" s="34">
        <f t="shared" si="1"/>
        <v>417386017</v>
      </c>
      <c r="J18" s="35">
        <f t="shared" si="1"/>
        <v>430418120</v>
      </c>
      <c r="K18" s="37">
        <f t="shared" si="1"/>
        <v>446372495</v>
      </c>
    </row>
    <row r="19" spans="1:11" ht="12.75">
      <c r="A19" s="33" t="s">
        <v>29</v>
      </c>
      <c r="B19" s="39">
        <f>+B10-B18</f>
        <v>-92153189</v>
      </c>
      <c r="C19" s="40">
        <f aca="true" t="shared" si="2" ref="C19:K19">+C10-C18</f>
        <v>-68881651</v>
      </c>
      <c r="D19" s="41">
        <f t="shared" si="2"/>
        <v>-75755303</v>
      </c>
      <c r="E19" s="39">
        <f t="shared" si="2"/>
        <v>7099595</v>
      </c>
      <c r="F19" s="40">
        <f t="shared" si="2"/>
        <v>-35593823</v>
      </c>
      <c r="G19" s="42">
        <f t="shared" si="2"/>
        <v>-35593823</v>
      </c>
      <c r="H19" s="43">
        <f t="shared" si="2"/>
        <v>-21735827</v>
      </c>
      <c r="I19" s="39">
        <f t="shared" si="2"/>
        <v>-12668218</v>
      </c>
      <c r="J19" s="40">
        <f t="shared" si="2"/>
        <v>-2540752</v>
      </c>
      <c r="K19" s="42">
        <f t="shared" si="2"/>
        <v>3559795</v>
      </c>
    </row>
    <row r="20" spans="1:11" ht="20.25">
      <c r="A20" s="44" t="s">
        <v>30</v>
      </c>
      <c r="B20" s="45">
        <v>48784296</v>
      </c>
      <c r="C20" s="46">
        <v>58872311</v>
      </c>
      <c r="D20" s="47">
        <v>46279808</v>
      </c>
      <c r="E20" s="45">
        <v>35043000</v>
      </c>
      <c r="F20" s="46">
        <v>35043000</v>
      </c>
      <c r="G20" s="48">
        <v>35043000</v>
      </c>
      <c r="H20" s="49">
        <v>7672839</v>
      </c>
      <c r="I20" s="45">
        <v>43939000</v>
      </c>
      <c r="J20" s="46">
        <v>30502000</v>
      </c>
      <c r="K20" s="48">
        <v>32246000</v>
      </c>
    </row>
    <row r="21" spans="1:11" ht="12.75">
      <c r="A21" s="22" t="s">
        <v>99</v>
      </c>
      <c r="B21" s="50">
        <v>0</v>
      </c>
      <c r="C21" s="51">
        <v>0</v>
      </c>
      <c r="D21" s="52">
        <v>0</v>
      </c>
      <c r="E21" s="50">
        <v>0</v>
      </c>
      <c r="F21" s="51">
        <v>0</v>
      </c>
      <c r="G21" s="53">
        <v>0</v>
      </c>
      <c r="H21" s="54">
        <v>0</v>
      </c>
      <c r="I21" s="50">
        <v>3964000</v>
      </c>
      <c r="J21" s="51">
        <v>0</v>
      </c>
      <c r="K21" s="53">
        <v>0</v>
      </c>
    </row>
    <row r="22" spans="1:11" ht="12.75">
      <c r="A22" s="55" t="s">
        <v>100</v>
      </c>
      <c r="B22" s="56">
        <f>SUM(B19:B21)</f>
        <v>-43368893</v>
      </c>
      <c r="C22" s="57">
        <f aca="true" t="shared" si="3" ref="C22:K22">SUM(C19:C21)</f>
        <v>-10009340</v>
      </c>
      <c r="D22" s="58">
        <f t="shared" si="3"/>
        <v>-29475495</v>
      </c>
      <c r="E22" s="56">
        <f t="shared" si="3"/>
        <v>42142595</v>
      </c>
      <c r="F22" s="57">
        <f t="shared" si="3"/>
        <v>-550823</v>
      </c>
      <c r="G22" s="59">
        <f t="shared" si="3"/>
        <v>-550823</v>
      </c>
      <c r="H22" s="60">
        <f t="shared" si="3"/>
        <v>-14062988</v>
      </c>
      <c r="I22" s="56">
        <f t="shared" si="3"/>
        <v>35234782</v>
      </c>
      <c r="J22" s="57">
        <f t="shared" si="3"/>
        <v>27961248</v>
      </c>
      <c r="K22" s="59">
        <f t="shared" si="3"/>
        <v>35805795</v>
      </c>
    </row>
    <row r="23" spans="1:11" ht="12.75">
      <c r="A23" s="61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2.75">
      <c r="A24" s="62" t="s">
        <v>32</v>
      </c>
      <c r="B24" s="39">
        <f>SUM(B22:B23)</f>
        <v>-43368893</v>
      </c>
      <c r="C24" s="40">
        <f aca="true" t="shared" si="4" ref="C24:K24">SUM(C22:C23)</f>
        <v>-10009340</v>
      </c>
      <c r="D24" s="41">
        <f t="shared" si="4"/>
        <v>-29475495</v>
      </c>
      <c r="E24" s="39">
        <f t="shared" si="4"/>
        <v>42142595</v>
      </c>
      <c r="F24" s="40">
        <f t="shared" si="4"/>
        <v>-550823</v>
      </c>
      <c r="G24" s="42">
        <f t="shared" si="4"/>
        <v>-550823</v>
      </c>
      <c r="H24" s="43">
        <f t="shared" si="4"/>
        <v>-14062988</v>
      </c>
      <c r="I24" s="39">
        <f t="shared" si="4"/>
        <v>35234782</v>
      </c>
      <c r="J24" s="40">
        <f t="shared" si="4"/>
        <v>27961248</v>
      </c>
      <c r="K24" s="42">
        <f t="shared" si="4"/>
        <v>35805795</v>
      </c>
    </row>
    <row r="25" spans="1:11" ht="4.5" customHeight="1">
      <c r="A25" s="63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2.75">
      <c r="A26" s="64" t="s">
        <v>101</v>
      </c>
      <c r="B26" s="65"/>
      <c r="C26" s="66"/>
      <c r="D26" s="67"/>
      <c r="E26" s="65"/>
      <c r="F26" s="66"/>
      <c r="G26" s="67"/>
      <c r="H26" s="68"/>
      <c r="I26" s="65"/>
      <c r="J26" s="66"/>
      <c r="K26" s="67"/>
    </row>
    <row r="27" spans="1:11" ht="12.75">
      <c r="A27" s="33" t="s">
        <v>33</v>
      </c>
      <c r="B27" s="7">
        <v>63015935</v>
      </c>
      <c r="C27" s="7">
        <v>18256652</v>
      </c>
      <c r="D27" s="69">
        <v>7245884</v>
      </c>
      <c r="E27" s="70">
        <v>36127100</v>
      </c>
      <c r="F27" s="7">
        <v>40107751</v>
      </c>
      <c r="G27" s="71">
        <v>40107751</v>
      </c>
      <c r="H27" s="72">
        <v>12990851</v>
      </c>
      <c r="I27" s="70">
        <v>49698815</v>
      </c>
      <c r="J27" s="7">
        <v>29617000</v>
      </c>
      <c r="K27" s="71">
        <v>31309000</v>
      </c>
    </row>
    <row r="28" spans="1:11" ht="12.75">
      <c r="A28" s="73" t="s">
        <v>34</v>
      </c>
      <c r="B28" s="6">
        <v>60354606</v>
      </c>
      <c r="C28" s="6">
        <v>13261936</v>
      </c>
      <c r="D28" s="23">
        <v>6759837</v>
      </c>
      <c r="E28" s="24">
        <v>34207100</v>
      </c>
      <c r="F28" s="6">
        <v>34237841</v>
      </c>
      <c r="G28" s="25">
        <v>34237841</v>
      </c>
      <c r="H28" s="26">
        <v>11860346</v>
      </c>
      <c r="I28" s="24">
        <v>47064000</v>
      </c>
      <c r="J28" s="6">
        <v>29617000</v>
      </c>
      <c r="K28" s="25">
        <v>31309000</v>
      </c>
    </row>
    <row r="29" spans="1:11" ht="12.75">
      <c r="A29" s="22"/>
      <c r="B29" s="6"/>
      <c r="C29" s="6"/>
      <c r="D29" s="23"/>
      <c r="E29" s="24"/>
      <c r="F29" s="6"/>
      <c r="G29" s="25"/>
      <c r="H29" s="26"/>
      <c r="I29" s="24"/>
      <c r="J29" s="6"/>
      <c r="K29" s="25"/>
    </row>
    <row r="30" spans="1:11" ht="12.75">
      <c r="A30" s="22" t="s">
        <v>35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2.75">
      <c r="A31" s="22" t="s">
        <v>36</v>
      </c>
      <c r="B31" s="6">
        <v>2661329</v>
      </c>
      <c r="C31" s="6">
        <v>4994716</v>
      </c>
      <c r="D31" s="23">
        <v>0</v>
      </c>
      <c r="E31" s="24">
        <v>0</v>
      </c>
      <c r="F31" s="6">
        <v>4999910</v>
      </c>
      <c r="G31" s="25">
        <v>4999910</v>
      </c>
      <c r="H31" s="26">
        <v>353358</v>
      </c>
      <c r="I31" s="24">
        <v>2634815</v>
      </c>
      <c r="J31" s="6">
        <v>0</v>
      </c>
      <c r="K31" s="25">
        <v>0</v>
      </c>
    </row>
    <row r="32" spans="1:11" ht="12.75">
      <c r="A32" s="33" t="s">
        <v>37</v>
      </c>
      <c r="B32" s="7">
        <f>SUM(B28:B31)</f>
        <v>63015935</v>
      </c>
      <c r="C32" s="7">
        <f aca="true" t="shared" si="5" ref="C32:K32">SUM(C28:C31)</f>
        <v>18256652</v>
      </c>
      <c r="D32" s="69">
        <f t="shared" si="5"/>
        <v>6759837</v>
      </c>
      <c r="E32" s="70">
        <f t="shared" si="5"/>
        <v>34207100</v>
      </c>
      <c r="F32" s="7">
        <f t="shared" si="5"/>
        <v>39237751</v>
      </c>
      <c r="G32" s="71">
        <f t="shared" si="5"/>
        <v>39237751</v>
      </c>
      <c r="H32" s="72">
        <f t="shared" si="5"/>
        <v>12213704</v>
      </c>
      <c r="I32" s="70">
        <f t="shared" si="5"/>
        <v>49698815</v>
      </c>
      <c r="J32" s="7">
        <f t="shared" si="5"/>
        <v>29617000</v>
      </c>
      <c r="K32" s="71">
        <f t="shared" si="5"/>
        <v>31309000</v>
      </c>
    </row>
    <row r="33" spans="1:11" ht="4.5" customHeight="1">
      <c r="A33" s="33"/>
      <c r="B33" s="74"/>
      <c r="C33" s="75"/>
      <c r="D33" s="76"/>
      <c r="E33" s="74"/>
      <c r="F33" s="75"/>
      <c r="G33" s="76"/>
      <c r="H33" s="77"/>
      <c r="I33" s="74"/>
      <c r="J33" s="75"/>
      <c r="K33" s="76"/>
    </row>
    <row r="34" spans="1:11" ht="12.75">
      <c r="A34" s="64" t="s">
        <v>38</v>
      </c>
      <c r="B34" s="65"/>
      <c r="C34" s="66"/>
      <c r="D34" s="67"/>
      <c r="E34" s="65"/>
      <c r="F34" s="66"/>
      <c r="G34" s="67"/>
      <c r="H34" s="68"/>
      <c r="I34" s="65"/>
      <c r="J34" s="66"/>
      <c r="K34" s="67"/>
    </row>
    <row r="35" spans="1:11" ht="12.75">
      <c r="A35" s="22" t="s">
        <v>39</v>
      </c>
      <c r="B35" s="6">
        <v>76195130</v>
      </c>
      <c r="C35" s="6">
        <v>83184724</v>
      </c>
      <c r="D35" s="23">
        <v>-127658415</v>
      </c>
      <c r="E35" s="24">
        <v>371574920</v>
      </c>
      <c r="F35" s="6">
        <v>340063193</v>
      </c>
      <c r="G35" s="25">
        <v>340063193</v>
      </c>
      <c r="H35" s="26">
        <v>96771683</v>
      </c>
      <c r="I35" s="24">
        <v>389664499</v>
      </c>
      <c r="J35" s="6">
        <v>412160315</v>
      </c>
      <c r="K35" s="25">
        <v>436087214</v>
      </c>
    </row>
    <row r="36" spans="1:11" ht="12.75">
      <c r="A36" s="22" t="s">
        <v>40</v>
      </c>
      <c r="B36" s="6">
        <v>765024430</v>
      </c>
      <c r="C36" s="6">
        <v>1223392471</v>
      </c>
      <c r="D36" s="23">
        <v>417738438</v>
      </c>
      <c r="E36" s="24">
        <v>11757100</v>
      </c>
      <c r="F36" s="6">
        <v>15737751</v>
      </c>
      <c r="G36" s="25">
        <v>15737751</v>
      </c>
      <c r="H36" s="26">
        <v>12990816</v>
      </c>
      <c r="I36" s="24">
        <v>25328815</v>
      </c>
      <c r="J36" s="6">
        <v>5247000</v>
      </c>
      <c r="K36" s="25">
        <v>6939000</v>
      </c>
    </row>
    <row r="37" spans="1:11" ht="12.75">
      <c r="A37" s="22" t="s">
        <v>41</v>
      </c>
      <c r="B37" s="6">
        <v>427141052</v>
      </c>
      <c r="C37" s="6">
        <v>491393006</v>
      </c>
      <c r="D37" s="23">
        <v>-128422142</v>
      </c>
      <c r="E37" s="24">
        <v>341189425</v>
      </c>
      <c r="F37" s="6">
        <v>356351767</v>
      </c>
      <c r="G37" s="25">
        <v>356351767</v>
      </c>
      <c r="H37" s="26">
        <v>124344051</v>
      </c>
      <c r="I37" s="24">
        <v>379758532</v>
      </c>
      <c r="J37" s="6">
        <v>389446067</v>
      </c>
      <c r="K37" s="25">
        <v>407220418</v>
      </c>
    </row>
    <row r="38" spans="1:11" ht="12.75">
      <c r="A38" s="22" t="s">
        <v>42</v>
      </c>
      <c r="B38" s="6">
        <v>117623413</v>
      </c>
      <c r="C38" s="6">
        <v>80149622</v>
      </c>
      <c r="D38" s="23">
        <v>889531</v>
      </c>
      <c r="E38" s="24">
        <v>0</v>
      </c>
      <c r="F38" s="6">
        <v>0</v>
      </c>
      <c r="G38" s="25">
        <v>0</v>
      </c>
      <c r="H38" s="26">
        <v>-518561</v>
      </c>
      <c r="I38" s="24">
        <v>0</v>
      </c>
      <c r="J38" s="6">
        <v>0</v>
      </c>
      <c r="K38" s="25">
        <v>0</v>
      </c>
    </row>
    <row r="39" spans="1:11" ht="12.75">
      <c r="A39" s="22" t="s">
        <v>43</v>
      </c>
      <c r="B39" s="6">
        <v>296455095</v>
      </c>
      <c r="C39" s="6">
        <v>735034567</v>
      </c>
      <c r="D39" s="23">
        <v>447088130</v>
      </c>
      <c r="E39" s="24">
        <v>0</v>
      </c>
      <c r="F39" s="6">
        <v>0</v>
      </c>
      <c r="G39" s="25">
        <v>0</v>
      </c>
      <c r="H39" s="26">
        <v>0</v>
      </c>
      <c r="I39" s="24">
        <v>0</v>
      </c>
      <c r="J39" s="6">
        <v>0</v>
      </c>
      <c r="K39" s="25">
        <v>0</v>
      </c>
    </row>
    <row r="40" spans="1:11" ht="4.5" customHeight="1">
      <c r="A40" s="63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2.75">
      <c r="A41" s="64" t="s">
        <v>44</v>
      </c>
      <c r="B41" s="65"/>
      <c r="C41" s="66"/>
      <c r="D41" s="67"/>
      <c r="E41" s="65"/>
      <c r="F41" s="66"/>
      <c r="G41" s="67"/>
      <c r="H41" s="68"/>
      <c r="I41" s="65"/>
      <c r="J41" s="66"/>
      <c r="K41" s="67"/>
    </row>
    <row r="42" spans="1:11" ht="12.75">
      <c r="A42" s="22" t="s">
        <v>45</v>
      </c>
      <c r="B42" s="6">
        <v>83527637</v>
      </c>
      <c r="C42" s="6">
        <v>53331332</v>
      </c>
      <c r="D42" s="23">
        <v>-34263412</v>
      </c>
      <c r="E42" s="24">
        <v>-204651658</v>
      </c>
      <c r="F42" s="6">
        <v>-229179335</v>
      </c>
      <c r="G42" s="25">
        <v>-229179335</v>
      </c>
      <c r="H42" s="26">
        <v>-337157982</v>
      </c>
      <c r="I42" s="24">
        <v>-236882146</v>
      </c>
      <c r="J42" s="6">
        <v>-260434703</v>
      </c>
      <c r="K42" s="25">
        <v>-269916404</v>
      </c>
    </row>
    <row r="43" spans="1:11" ht="12.75">
      <c r="A43" s="22" t="s">
        <v>46</v>
      </c>
      <c r="B43" s="6">
        <v>-63056383</v>
      </c>
      <c r="C43" s="6">
        <v>-48632094</v>
      </c>
      <c r="D43" s="23">
        <v>0</v>
      </c>
      <c r="E43" s="24">
        <v>-34207100</v>
      </c>
      <c r="F43" s="6">
        <v>-36907751</v>
      </c>
      <c r="G43" s="25">
        <v>-36907751</v>
      </c>
      <c r="H43" s="26">
        <v>0</v>
      </c>
      <c r="I43" s="24">
        <v>-38106350</v>
      </c>
      <c r="J43" s="6">
        <v>-27160000</v>
      </c>
      <c r="K43" s="25">
        <v>-28843000</v>
      </c>
    </row>
    <row r="44" spans="1:11" ht="12.75">
      <c r="A44" s="22" t="s">
        <v>47</v>
      </c>
      <c r="B44" s="6">
        <v>-3173411</v>
      </c>
      <c r="C44" s="6">
        <v>-4653724</v>
      </c>
      <c r="D44" s="23">
        <v>0</v>
      </c>
      <c r="E44" s="24">
        <v>0</v>
      </c>
      <c r="F44" s="6">
        <v>0</v>
      </c>
      <c r="G44" s="25">
        <v>0</v>
      </c>
      <c r="H44" s="26">
        <v>290561</v>
      </c>
      <c r="I44" s="24">
        <v>0</v>
      </c>
      <c r="J44" s="6">
        <v>0</v>
      </c>
      <c r="K44" s="25">
        <v>0</v>
      </c>
    </row>
    <row r="45" spans="1:11" ht="12.75">
      <c r="A45" s="33" t="s">
        <v>48</v>
      </c>
      <c r="B45" s="7">
        <v>18582743</v>
      </c>
      <c r="C45" s="7">
        <v>18628260</v>
      </c>
      <c r="D45" s="69">
        <v>-34263412</v>
      </c>
      <c r="E45" s="70">
        <v>-238858758</v>
      </c>
      <c r="F45" s="7">
        <v>-266087086</v>
      </c>
      <c r="G45" s="71">
        <v>-266087086</v>
      </c>
      <c r="H45" s="72">
        <v>-336867421</v>
      </c>
      <c r="I45" s="70">
        <v>-274988496</v>
      </c>
      <c r="J45" s="7">
        <v>-287594703</v>
      </c>
      <c r="K45" s="71">
        <v>-298759404</v>
      </c>
    </row>
    <row r="46" spans="1:11" ht="4.5" customHeight="1">
      <c r="A46" s="63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2.75">
      <c r="A47" s="64" t="s">
        <v>49</v>
      </c>
      <c r="B47" s="65">
        <v>0</v>
      </c>
      <c r="C47" s="66">
        <v>0</v>
      </c>
      <c r="D47" s="67">
        <v>0</v>
      </c>
      <c r="E47" s="65">
        <v>0</v>
      </c>
      <c r="F47" s="66">
        <v>0</v>
      </c>
      <c r="G47" s="67">
        <v>0</v>
      </c>
      <c r="H47" s="68">
        <v>0</v>
      </c>
      <c r="I47" s="65">
        <v>0</v>
      </c>
      <c r="J47" s="66">
        <v>0</v>
      </c>
      <c r="K47" s="67">
        <v>0</v>
      </c>
    </row>
    <row r="48" spans="1:11" ht="12.75">
      <c r="A48" s="22" t="s">
        <v>50</v>
      </c>
      <c r="B48" s="6">
        <v>18582745</v>
      </c>
      <c r="C48" s="6">
        <v>18628259</v>
      </c>
      <c r="D48" s="23">
        <v>-130089722</v>
      </c>
      <c r="E48" s="24">
        <v>101034559</v>
      </c>
      <c r="F48" s="6">
        <v>87399614</v>
      </c>
      <c r="G48" s="25">
        <v>87399614</v>
      </c>
      <c r="H48" s="26">
        <v>25823256</v>
      </c>
      <c r="I48" s="24">
        <v>99834259</v>
      </c>
      <c r="J48" s="6">
        <v>102098664</v>
      </c>
      <c r="K48" s="25">
        <v>108715339</v>
      </c>
    </row>
    <row r="49" spans="1:11" ht="12.75">
      <c r="A49" s="22" t="s">
        <v>51</v>
      </c>
      <c r="B49" s="6">
        <f>+B75</f>
        <v>356505839.98786724</v>
      </c>
      <c r="C49" s="6">
        <f aca="true" t="shared" si="6" ref="C49:K49">+C75</f>
        <v>414156408.0803885</v>
      </c>
      <c r="D49" s="23">
        <f t="shared" si="6"/>
        <v>-131839202</v>
      </c>
      <c r="E49" s="24">
        <f t="shared" si="6"/>
        <v>299340720.33114403</v>
      </c>
      <c r="F49" s="6">
        <f t="shared" si="6"/>
        <v>332950288.3265441</v>
      </c>
      <c r="G49" s="25">
        <f t="shared" si="6"/>
        <v>332950288.3265441</v>
      </c>
      <c r="H49" s="26">
        <f t="shared" si="6"/>
        <v>134173503</v>
      </c>
      <c r="I49" s="24">
        <f t="shared" si="6"/>
        <v>357952302.9960396</v>
      </c>
      <c r="J49" s="6">
        <f t="shared" si="6"/>
        <v>366134415.21046036</v>
      </c>
      <c r="K49" s="25">
        <f t="shared" si="6"/>
        <v>382366297.5733572</v>
      </c>
    </row>
    <row r="50" spans="1:11" ht="12.75">
      <c r="A50" s="33" t="s">
        <v>52</v>
      </c>
      <c r="B50" s="7">
        <f>+B48-B49</f>
        <v>-337923094.98786724</v>
      </c>
      <c r="C50" s="7">
        <f aca="true" t="shared" si="7" ref="C50:K50">+C48-C49</f>
        <v>-395528149.0803885</v>
      </c>
      <c r="D50" s="69">
        <f t="shared" si="7"/>
        <v>1749480</v>
      </c>
      <c r="E50" s="70">
        <f t="shared" si="7"/>
        <v>-198306161.33114403</v>
      </c>
      <c r="F50" s="7">
        <f t="shared" si="7"/>
        <v>-245550674.3265441</v>
      </c>
      <c r="G50" s="71">
        <f t="shared" si="7"/>
        <v>-245550674.3265441</v>
      </c>
      <c r="H50" s="72">
        <f t="shared" si="7"/>
        <v>-108350247</v>
      </c>
      <c r="I50" s="70">
        <f t="shared" si="7"/>
        <v>-258118043.99603963</v>
      </c>
      <c r="J50" s="7">
        <f t="shared" si="7"/>
        <v>-264035751.21046036</v>
      </c>
      <c r="K50" s="71">
        <f t="shared" si="7"/>
        <v>-273650958.5733572</v>
      </c>
    </row>
    <row r="51" spans="1:11" ht="4.5" customHeight="1">
      <c r="A51" s="78"/>
      <c r="B51" s="79"/>
      <c r="C51" s="80"/>
      <c r="D51" s="81"/>
      <c r="E51" s="79"/>
      <c r="F51" s="80"/>
      <c r="G51" s="81"/>
      <c r="H51" s="82"/>
      <c r="I51" s="79"/>
      <c r="J51" s="80"/>
      <c r="K51" s="81"/>
    </row>
    <row r="52" spans="1:11" ht="12.75">
      <c r="A52" s="64" t="s">
        <v>53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2.75">
      <c r="A53" s="22" t="s">
        <v>54</v>
      </c>
      <c r="B53" s="6">
        <v>765024428</v>
      </c>
      <c r="C53" s="6">
        <v>1223392469</v>
      </c>
      <c r="D53" s="23">
        <v>417738438</v>
      </c>
      <c r="E53" s="24">
        <v>11757100</v>
      </c>
      <c r="F53" s="6">
        <v>15737751</v>
      </c>
      <c r="G53" s="25">
        <v>15737751</v>
      </c>
      <c r="H53" s="26">
        <v>12990816</v>
      </c>
      <c r="I53" s="24">
        <v>25328815</v>
      </c>
      <c r="J53" s="6">
        <v>5247000</v>
      </c>
      <c r="K53" s="25">
        <v>6939000</v>
      </c>
    </row>
    <row r="54" spans="1:11" ht="12.75">
      <c r="A54" s="22" t="s">
        <v>55</v>
      </c>
      <c r="B54" s="6">
        <v>37581324</v>
      </c>
      <c r="C54" s="6">
        <v>35892345</v>
      </c>
      <c r="D54" s="23">
        <v>0</v>
      </c>
      <c r="E54" s="24">
        <v>24370000</v>
      </c>
      <c r="F54" s="6">
        <v>24370000</v>
      </c>
      <c r="G54" s="25">
        <v>24370000</v>
      </c>
      <c r="H54" s="26">
        <v>0</v>
      </c>
      <c r="I54" s="24">
        <v>24370000</v>
      </c>
      <c r="J54" s="6">
        <v>24370000</v>
      </c>
      <c r="K54" s="25">
        <v>24370000</v>
      </c>
    </row>
    <row r="55" spans="1:11" ht="12.75">
      <c r="A55" s="22" t="s">
        <v>56</v>
      </c>
      <c r="B55" s="6">
        <v>30217296</v>
      </c>
      <c r="C55" s="6">
        <v>0</v>
      </c>
      <c r="D55" s="23">
        <v>1178004</v>
      </c>
      <c r="E55" s="24">
        <v>20258100</v>
      </c>
      <c r="F55" s="6">
        <v>9062944</v>
      </c>
      <c r="G55" s="25">
        <v>9062944</v>
      </c>
      <c r="H55" s="26">
        <v>6003760</v>
      </c>
      <c r="I55" s="24">
        <v>9354000</v>
      </c>
      <c r="J55" s="6">
        <v>5646000</v>
      </c>
      <c r="K55" s="25">
        <v>0</v>
      </c>
    </row>
    <row r="56" spans="1:11" ht="12.75">
      <c r="A56" s="22" t="s">
        <v>57</v>
      </c>
      <c r="B56" s="6">
        <v>6198558</v>
      </c>
      <c r="C56" s="6">
        <v>2510401</v>
      </c>
      <c r="D56" s="23">
        <v>0</v>
      </c>
      <c r="E56" s="24">
        <v>10093514</v>
      </c>
      <c r="F56" s="6">
        <v>4438014</v>
      </c>
      <c r="G56" s="25">
        <v>4438014</v>
      </c>
      <c r="H56" s="26">
        <v>781197</v>
      </c>
      <c r="I56" s="24">
        <v>8133000</v>
      </c>
      <c r="J56" s="6">
        <v>12128350</v>
      </c>
      <c r="K56" s="25">
        <v>17666715</v>
      </c>
    </row>
    <row r="57" spans="1:11" ht="4.5" customHeight="1">
      <c r="A57" s="83"/>
      <c r="B57" s="84"/>
      <c r="C57" s="85"/>
      <c r="D57" s="86"/>
      <c r="E57" s="84"/>
      <c r="F57" s="85"/>
      <c r="G57" s="86"/>
      <c r="H57" s="87"/>
      <c r="I57" s="84"/>
      <c r="J57" s="85"/>
      <c r="K57" s="86"/>
    </row>
    <row r="58" spans="1:11" ht="12.75">
      <c r="A58" s="64" t="s">
        <v>58</v>
      </c>
      <c r="B58" s="18"/>
      <c r="C58" s="19"/>
      <c r="D58" s="20"/>
      <c r="E58" s="18"/>
      <c r="F58" s="19"/>
      <c r="G58" s="20"/>
      <c r="H58" s="21"/>
      <c r="I58" s="88"/>
      <c r="J58" s="6"/>
      <c r="K58" s="89"/>
    </row>
    <row r="59" spans="1:11" ht="12.75">
      <c r="A59" s="90" t="s">
        <v>59</v>
      </c>
      <c r="B59" s="6">
        <v>0</v>
      </c>
      <c r="C59" s="6">
        <v>0</v>
      </c>
      <c r="D59" s="23">
        <v>0</v>
      </c>
      <c r="E59" s="24">
        <v>0</v>
      </c>
      <c r="F59" s="6">
        <v>0</v>
      </c>
      <c r="G59" s="25">
        <v>0</v>
      </c>
      <c r="H59" s="26">
        <v>0</v>
      </c>
      <c r="I59" s="24">
        <v>0</v>
      </c>
      <c r="J59" s="6">
        <v>0</v>
      </c>
      <c r="K59" s="25">
        <v>0</v>
      </c>
    </row>
    <row r="60" spans="1:11" ht="12.75">
      <c r="A60" s="90" t="s">
        <v>60</v>
      </c>
      <c r="B60" s="6">
        <v>0</v>
      </c>
      <c r="C60" s="6">
        <v>0</v>
      </c>
      <c r="D60" s="23">
        <v>0</v>
      </c>
      <c r="E60" s="24">
        <v>23211383</v>
      </c>
      <c r="F60" s="6">
        <v>13451792</v>
      </c>
      <c r="G60" s="25">
        <v>13451792</v>
      </c>
      <c r="H60" s="26">
        <v>13451792</v>
      </c>
      <c r="I60" s="24">
        <v>24097310</v>
      </c>
      <c r="J60" s="6">
        <v>27713379</v>
      </c>
      <c r="K60" s="25">
        <v>31359394</v>
      </c>
    </row>
    <row r="61" spans="1:11" ht="12.75">
      <c r="A61" s="91" t="s">
        <v>61</v>
      </c>
      <c r="B61" s="92">
        <v>0</v>
      </c>
      <c r="C61" s="93">
        <v>0</v>
      </c>
      <c r="D61" s="94">
        <v>0</v>
      </c>
      <c r="E61" s="92">
        <v>0</v>
      </c>
      <c r="F61" s="93">
        <v>0</v>
      </c>
      <c r="G61" s="94">
        <v>0</v>
      </c>
      <c r="H61" s="95">
        <v>0</v>
      </c>
      <c r="I61" s="92">
        <v>0</v>
      </c>
      <c r="J61" s="93">
        <v>0</v>
      </c>
      <c r="K61" s="94">
        <v>0</v>
      </c>
    </row>
    <row r="62" spans="1:11" ht="12.75">
      <c r="A62" s="96" t="s">
        <v>62</v>
      </c>
      <c r="B62" s="97">
        <v>0</v>
      </c>
      <c r="C62" s="98">
        <v>0</v>
      </c>
      <c r="D62" s="99">
        <v>0</v>
      </c>
      <c r="E62" s="97">
        <v>0</v>
      </c>
      <c r="F62" s="98">
        <v>0</v>
      </c>
      <c r="G62" s="99">
        <v>0</v>
      </c>
      <c r="H62" s="100">
        <v>0</v>
      </c>
      <c r="I62" s="97">
        <v>0</v>
      </c>
      <c r="J62" s="98">
        <v>0</v>
      </c>
      <c r="K62" s="99">
        <v>0</v>
      </c>
    </row>
    <row r="63" spans="1:11" ht="12.75">
      <c r="A63" s="96" t="s">
        <v>63</v>
      </c>
      <c r="B63" s="97">
        <v>0</v>
      </c>
      <c r="C63" s="98">
        <v>0</v>
      </c>
      <c r="D63" s="99">
        <v>0</v>
      </c>
      <c r="E63" s="97">
        <v>0</v>
      </c>
      <c r="F63" s="98">
        <v>0</v>
      </c>
      <c r="G63" s="99">
        <v>0</v>
      </c>
      <c r="H63" s="100">
        <v>0</v>
      </c>
      <c r="I63" s="97">
        <v>0</v>
      </c>
      <c r="J63" s="98">
        <v>0</v>
      </c>
      <c r="K63" s="99">
        <v>0</v>
      </c>
    </row>
    <row r="64" spans="1:11" ht="12.75">
      <c r="A64" s="96" t="s">
        <v>64</v>
      </c>
      <c r="B64" s="97">
        <v>0</v>
      </c>
      <c r="C64" s="98">
        <v>0</v>
      </c>
      <c r="D64" s="99">
        <v>0</v>
      </c>
      <c r="E64" s="97">
        <v>0</v>
      </c>
      <c r="F64" s="98">
        <v>0</v>
      </c>
      <c r="G64" s="99">
        <v>0</v>
      </c>
      <c r="H64" s="100">
        <v>0</v>
      </c>
      <c r="I64" s="97">
        <v>0</v>
      </c>
      <c r="J64" s="98">
        <v>0</v>
      </c>
      <c r="K64" s="99">
        <v>0</v>
      </c>
    </row>
    <row r="65" spans="1:11" ht="12.75">
      <c r="A65" s="96" t="s">
        <v>65</v>
      </c>
      <c r="B65" s="97">
        <v>790</v>
      </c>
      <c r="C65" s="98">
        <v>790</v>
      </c>
      <c r="D65" s="99">
        <v>790</v>
      </c>
      <c r="E65" s="97">
        <v>790</v>
      </c>
      <c r="F65" s="98">
        <v>790</v>
      </c>
      <c r="G65" s="99">
        <v>790</v>
      </c>
      <c r="H65" s="100">
        <v>790</v>
      </c>
      <c r="I65" s="97">
        <v>790</v>
      </c>
      <c r="J65" s="98">
        <v>790</v>
      </c>
      <c r="K65" s="99">
        <v>790</v>
      </c>
    </row>
    <row r="66" spans="1:11" ht="4.5" customHeight="1">
      <c r="A66" s="83"/>
      <c r="B66" s="101"/>
      <c r="C66" s="102"/>
      <c r="D66" s="103"/>
      <c r="E66" s="101"/>
      <c r="F66" s="102"/>
      <c r="G66" s="103"/>
      <c r="H66" s="104"/>
      <c r="I66" s="101"/>
      <c r="J66" s="102"/>
      <c r="K66" s="103"/>
    </row>
    <row r="67" spans="1:11" ht="12.75">
      <c r="A67" s="105"/>
      <c r="B67" s="106"/>
      <c r="C67" s="106"/>
      <c r="D67" s="106"/>
      <c r="E67" s="106"/>
      <c r="F67" s="106"/>
      <c r="G67" s="106"/>
      <c r="H67" s="106"/>
      <c r="I67" s="106"/>
      <c r="J67" s="106"/>
      <c r="K67" s="106"/>
    </row>
    <row r="68" spans="1:11" ht="12.75">
      <c r="A68" s="107"/>
      <c r="B68" s="107"/>
      <c r="C68" s="107"/>
      <c r="D68" s="107"/>
      <c r="E68" s="107"/>
      <c r="F68" s="107"/>
      <c r="G68" s="107"/>
      <c r="H68" s="107"/>
      <c r="I68" s="107"/>
      <c r="J68" s="107"/>
      <c r="K68" s="107"/>
    </row>
    <row r="69" spans="1:11" ht="12.75">
      <c r="A69" s="108"/>
      <c r="B69" s="108"/>
      <c r="C69" s="108"/>
      <c r="D69" s="108"/>
      <c r="E69" s="108"/>
      <c r="F69" s="108"/>
      <c r="G69" s="108"/>
      <c r="H69" s="108"/>
      <c r="I69" s="108"/>
      <c r="J69" s="108"/>
      <c r="K69" s="108"/>
    </row>
    <row r="70" spans="1:11" ht="12.75" hidden="1">
      <c r="A70" s="4" t="s">
        <v>102</v>
      </c>
      <c r="B70" s="5">
        <f>IF(ISERROR(B71/B72),0,(B71/B72))</f>
        <v>0.9060238398364019</v>
      </c>
      <c r="C70" s="5">
        <f aca="true" t="shared" si="8" ref="C70:K70">IF(ISERROR(C71/C72),0,(C71/C72))</f>
        <v>0.8159346621447252</v>
      </c>
      <c r="D70" s="5">
        <f t="shared" si="8"/>
        <v>0</v>
      </c>
      <c r="E70" s="5">
        <f t="shared" si="8"/>
        <v>0.15479196713593485</v>
      </c>
      <c r="F70" s="5">
        <f t="shared" si="8"/>
        <v>0.13267476779253537</v>
      </c>
      <c r="G70" s="5">
        <f t="shared" si="8"/>
        <v>0.13267476779253537</v>
      </c>
      <c r="H70" s="5">
        <f t="shared" si="8"/>
        <v>0</v>
      </c>
      <c r="I70" s="5">
        <f t="shared" si="8"/>
        <v>0.11197279829723898</v>
      </c>
      <c r="J70" s="5">
        <f t="shared" si="8"/>
        <v>0.11137610110171166</v>
      </c>
      <c r="K70" s="5">
        <f t="shared" si="8"/>
        <v>0.1120496482070818</v>
      </c>
    </row>
    <row r="71" spans="1:11" ht="12.75" hidden="1">
      <c r="A71" s="2" t="s">
        <v>103</v>
      </c>
      <c r="B71" s="2">
        <f>+B83</f>
        <v>227221013</v>
      </c>
      <c r="C71" s="2">
        <f aca="true" t="shared" si="9" ref="C71:K71">+C83</f>
        <v>224860692</v>
      </c>
      <c r="D71" s="2">
        <f t="shared" si="9"/>
        <v>0</v>
      </c>
      <c r="E71" s="2">
        <f t="shared" si="9"/>
        <v>47359767</v>
      </c>
      <c r="F71" s="2">
        <f t="shared" si="9"/>
        <v>36725932</v>
      </c>
      <c r="G71" s="2">
        <f t="shared" si="9"/>
        <v>36725932</v>
      </c>
      <c r="H71" s="2">
        <f t="shared" si="9"/>
        <v>0</v>
      </c>
      <c r="I71" s="2">
        <f t="shared" si="9"/>
        <v>35849371</v>
      </c>
      <c r="J71" s="2">
        <f t="shared" si="9"/>
        <v>37779967</v>
      </c>
      <c r="K71" s="2">
        <f t="shared" si="9"/>
        <v>39820087</v>
      </c>
    </row>
    <row r="72" spans="1:11" ht="12.75" hidden="1">
      <c r="A72" s="2" t="s">
        <v>104</v>
      </c>
      <c r="B72" s="2">
        <f>+B77</f>
        <v>250789221</v>
      </c>
      <c r="C72" s="2">
        <f aca="true" t="shared" si="10" ref="C72:K72">+C77</f>
        <v>275586640</v>
      </c>
      <c r="D72" s="2">
        <f t="shared" si="10"/>
        <v>0</v>
      </c>
      <c r="E72" s="2">
        <f t="shared" si="10"/>
        <v>305957524</v>
      </c>
      <c r="F72" s="2">
        <f t="shared" si="10"/>
        <v>276811730</v>
      </c>
      <c r="G72" s="2">
        <f t="shared" si="10"/>
        <v>276811730</v>
      </c>
      <c r="H72" s="2">
        <f t="shared" si="10"/>
        <v>245192560</v>
      </c>
      <c r="I72" s="2">
        <f t="shared" si="10"/>
        <v>320161428</v>
      </c>
      <c r="J72" s="2">
        <f t="shared" si="10"/>
        <v>339210716</v>
      </c>
      <c r="K72" s="2">
        <f t="shared" si="10"/>
        <v>355378956</v>
      </c>
    </row>
    <row r="73" spans="1:11" ht="12.75" hidden="1">
      <c r="A73" s="2" t="s">
        <v>105</v>
      </c>
      <c r="B73" s="2">
        <f>+B74</f>
        <v>-58560378.83333328</v>
      </c>
      <c r="C73" s="2">
        <f aca="true" t="shared" si="11" ref="C73:K73">+(C78+C80+C81+C82)-(B78+B80+B81+B82)</f>
        <v>7039439</v>
      </c>
      <c r="D73" s="2">
        <f t="shared" si="11"/>
        <v>-59225207</v>
      </c>
      <c r="E73" s="2">
        <f t="shared" si="11"/>
        <v>268109054</v>
      </c>
      <c r="F73" s="2">
        <f>+(F78+F80+F81+F82)-(D78+D80+D81+D82)</f>
        <v>250232272</v>
      </c>
      <c r="G73" s="2">
        <f>+(G78+G80+G81+G82)-(D78+D80+D81+D82)</f>
        <v>250232272</v>
      </c>
      <c r="H73" s="2">
        <f>+(H78+H80+H81+H82)-(D78+D80+D81+D82)</f>
        <v>68517120</v>
      </c>
      <c r="I73" s="2">
        <f>+(I78+I80+I81+I82)-(E78+E80+E81+E82)</f>
        <v>19289879</v>
      </c>
      <c r="J73" s="2">
        <f t="shared" si="11"/>
        <v>20231411</v>
      </c>
      <c r="K73" s="2">
        <f t="shared" si="11"/>
        <v>17310224</v>
      </c>
    </row>
    <row r="74" spans="1:11" ht="12.75" hidden="1">
      <c r="A74" s="2" t="s">
        <v>106</v>
      </c>
      <c r="B74" s="2">
        <f>+TREND(C74:E74)</f>
        <v>-58560378.83333328</v>
      </c>
      <c r="C74" s="2">
        <f>+C73</f>
        <v>7039439</v>
      </c>
      <c r="D74" s="2">
        <f aca="true" t="shared" si="12" ref="D74:K74">+D73</f>
        <v>-59225207</v>
      </c>
      <c r="E74" s="2">
        <f t="shared" si="12"/>
        <v>268109054</v>
      </c>
      <c r="F74" s="2">
        <f t="shared" si="12"/>
        <v>250232272</v>
      </c>
      <c r="G74" s="2">
        <f t="shared" si="12"/>
        <v>250232272</v>
      </c>
      <c r="H74" s="2">
        <f t="shared" si="12"/>
        <v>68517120</v>
      </c>
      <c r="I74" s="2">
        <f t="shared" si="12"/>
        <v>19289879</v>
      </c>
      <c r="J74" s="2">
        <f t="shared" si="12"/>
        <v>20231411</v>
      </c>
      <c r="K74" s="2">
        <f t="shared" si="12"/>
        <v>17310224</v>
      </c>
    </row>
    <row r="75" spans="1:11" ht="12.75" hidden="1">
      <c r="A75" s="2" t="s">
        <v>107</v>
      </c>
      <c r="B75" s="2">
        <f>+B84-(((B80+B81+B78)*B70)-B79)</f>
        <v>356505839.98786724</v>
      </c>
      <c r="C75" s="2">
        <f aca="true" t="shared" si="13" ref="C75:K75">+C84-(((C80+C81+C78)*C70)-C79)</f>
        <v>414156408.0803885</v>
      </c>
      <c r="D75" s="2">
        <f t="shared" si="13"/>
        <v>-131839202</v>
      </c>
      <c r="E75" s="2">
        <f t="shared" si="13"/>
        <v>299340720.33114403</v>
      </c>
      <c r="F75" s="2">
        <f t="shared" si="13"/>
        <v>332950288.3265441</v>
      </c>
      <c r="G75" s="2">
        <f t="shared" si="13"/>
        <v>332950288.3265441</v>
      </c>
      <c r="H75" s="2">
        <f t="shared" si="13"/>
        <v>134173503</v>
      </c>
      <c r="I75" s="2">
        <f t="shared" si="13"/>
        <v>357952302.9960396</v>
      </c>
      <c r="J75" s="2">
        <f t="shared" si="13"/>
        <v>366134415.21046036</v>
      </c>
      <c r="K75" s="2">
        <f t="shared" si="13"/>
        <v>382366297.5733572</v>
      </c>
    </row>
    <row r="76" spans="1:11" ht="12.75" hidden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3.5" hidden="1">
      <c r="A77" s="1" t="s">
        <v>66</v>
      </c>
      <c r="B77" s="3">
        <v>250789221</v>
      </c>
      <c r="C77" s="3">
        <v>275586640</v>
      </c>
      <c r="D77" s="3">
        <v>0</v>
      </c>
      <c r="E77" s="3">
        <v>305957524</v>
      </c>
      <c r="F77" s="3">
        <v>276811730</v>
      </c>
      <c r="G77" s="3">
        <v>276811730</v>
      </c>
      <c r="H77" s="3">
        <v>245192560</v>
      </c>
      <c r="I77" s="3">
        <v>320161428</v>
      </c>
      <c r="J77" s="3">
        <v>339210716</v>
      </c>
      <c r="K77" s="3">
        <v>355378956</v>
      </c>
    </row>
    <row r="78" spans="1:11" ht="13.5" hidden="1">
      <c r="A78" s="1" t="s">
        <v>67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3.5" hidden="1">
      <c r="A79" s="1" t="s">
        <v>68</v>
      </c>
      <c r="B79" s="3">
        <v>405990212</v>
      </c>
      <c r="C79" s="3">
        <v>464464095</v>
      </c>
      <c r="D79" s="3">
        <v>-137789366</v>
      </c>
      <c r="E79" s="3">
        <v>331097592</v>
      </c>
      <c r="F79" s="3">
        <v>356351767</v>
      </c>
      <c r="G79" s="3">
        <v>356351767</v>
      </c>
      <c r="H79" s="3">
        <v>124052900</v>
      </c>
      <c r="I79" s="3">
        <v>379758532</v>
      </c>
      <c r="J79" s="3">
        <v>389446067</v>
      </c>
      <c r="K79" s="3">
        <v>407220418</v>
      </c>
    </row>
    <row r="80" spans="1:11" ht="13.5" hidden="1">
      <c r="A80" s="1" t="s">
        <v>69</v>
      </c>
      <c r="B80" s="3">
        <v>19930765</v>
      </c>
      <c r="C80" s="3">
        <v>18592982</v>
      </c>
      <c r="D80" s="3">
        <v>-326211</v>
      </c>
      <c r="E80" s="3">
        <v>270540361</v>
      </c>
      <c r="F80" s="3">
        <v>252663579</v>
      </c>
      <c r="G80" s="3">
        <v>252663579</v>
      </c>
      <c r="H80" s="3">
        <v>73637051</v>
      </c>
      <c r="I80" s="3">
        <v>289830240</v>
      </c>
      <c r="J80" s="3">
        <v>310061651</v>
      </c>
      <c r="K80" s="3">
        <v>327371875</v>
      </c>
    </row>
    <row r="81" spans="1:11" ht="13.5" hidden="1">
      <c r="A81" s="1" t="s">
        <v>70</v>
      </c>
      <c r="B81" s="3">
        <v>34686310</v>
      </c>
      <c r="C81" s="3">
        <v>43063532</v>
      </c>
      <c r="D81" s="3">
        <v>2757518</v>
      </c>
      <c r="E81" s="3">
        <v>0</v>
      </c>
      <c r="F81" s="3">
        <v>0</v>
      </c>
      <c r="G81" s="3">
        <v>0</v>
      </c>
      <c r="H81" s="3">
        <v>-2688624</v>
      </c>
      <c r="I81" s="3">
        <v>0</v>
      </c>
      <c r="J81" s="3">
        <v>0</v>
      </c>
      <c r="K81" s="3">
        <v>0</v>
      </c>
    </row>
    <row r="82" spans="1:11" ht="13.5" hidden="1">
      <c r="A82" s="1" t="s">
        <v>71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</row>
    <row r="83" spans="1:11" ht="13.5" hidden="1">
      <c r="A83" s="1" t="s">
        <v>72</v>
      </c>
      <c r="B83" s="3">
        <v>227221013</v>
      </c>
      <c r="C83" s="3">
        <v>224860692</v>
      </c>
      <c r="D83" s="3">
        <v>0</v>
      </c>
      <c r="E83" s="3">
        <v>47359767</v>
      </c>
      <c r="F83" s="3">
        <v>36725932</v>
      </c>
      <c r="G83" s="3">
        <v>36725932</v>
      </c>
      <c r="H83" s="3">
        <v>0</v>
      </c>
      <c r="I83" s="3">
        <v>35849371</v>
      </c>
      <c r="J83" s="3">
        <v>37779967</v>
      </c>
      <c r="K83" s="3">
        <v>39820087</v>
      </c>
    </row>
    <row r="84" spans="1:11" ht="13.5" hidden="1">
      <c r="A84" s="1" t="s">
        <v>73</v>
      </c>
      <c r="B84" s="3">
        <v>0</v>
      </c>
      <c r="C84" s="3">
        <v>0</v>
      </c>
      <c r="D84" s="3">
        <v>5950164</v>
      </c>
      <c r="E84" s="3">
        <v>10120603</v>
      </c>
      <c r="F84" s="3">
        <v>10120603</v>
      </c>
      <c r="G84" s="3">
        <v>10120603</v>
      </c>
      <c r="H84" s="3">
        <v>10120603</v>
      </c>
      <c r="I84" s="3">
        <v>10646874</v>
      </c>
      <c r="J84" s="3">
        <v>11221806</v>
      </c>
      <c r="K84" s="3">
        <v>11827783</v>
      </c>
    </row>
    <row r="85" spans="1:11" ht="13.5" hidden="1">
      <c r="A85" s="1" t="s">
        <v>74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11" width="9.7109375" style="0" customWidth="1"/>
  </cols>
  <sheetData>
    <row r="1" spans="1:11" ht="18" customHeight="1">
      <c r="A1" s="109" t="s">
        <v>87</v>
      </c>
      <c r="B1" s="110"/>
      <c r="C1" s="110"/>
      <c r="D1" s="111"/>
      <c r="E1" s="111"/>
      <c r="F1" s="111"/>
      <c r="G1" s="111"/>
      <c r="H1" s="111"/>
      <c r="I1" s="111"/>
      <c r="J1" s="111"/>
      <c r="K1" s="111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12" t="s">
        <v>5</v>
      </c>
      <c r="F2" s="113"/>
      <c r="G2" s="113"/>
      <c r="H2" s="113"/>
      <c r="I2" s="114" t="s">
        <v>6</v>
      </c>
      <c r="J2" s="115"/>
      <c r="K2" s="116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9</v>
      </c>
      <c r="E3" s="13" t="s">
        <v>10</v>
      </c>
      <c r="F3" s="14" t="s">
        <v>11</v>
      </c>
      <c r="G3" s="15" t="s">
        <v>12</v>
      </c>
      <c r="H3" s="16" t="s">
        <v>13</v>
      </c>
      <c r="I3" s="13" t="s">
        <v>14</v>
      </c>
      <c r="J3" s="14" t="s">
        <v>15</v>
      </c>
      <c r="K3" s="15" t="s">
        <v>16</v>
      </c>
    </row>
    <row r="4" spans="1:11" ht="12.75">
      <c r="A4" s="17" t="s">
        <v>17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2.75">
      <c r="A5" s="22" t="s">
        <v>18</v>
      </c>
      <c r="B5" s="6">
        <v>11304042</v>
      </c>
      <c r="C5" s="6">
        <v>12053788</v>
      </c>
      <c r="D5" s="23">
        <v>0</v>
      </c>
      <c r="E5" s="24">
        <v>13541040</v>
      </c>
      <c r="F5" s="6">
        <v>15435018</v>
      </c>
      <c r="G5" s="25">
        <v>15435018</v>
      </c>
      <c r="H5" s="26">
        <v>14301483</v>
      </c>
      <c r="I5" s="24">
        <v>18125124</v>
      </c>
      <c r="J5" s="6">
        <v>19103904</v>
      </c>
      <c r="K5" s="25">
        <v>20173632</v>
      </c>
    </row>
    <row r="6" spans="1:11" ht="12.75">
      <c r="A6" s="22" t="s">
        <v>19</v>
      </c>
      <c r="B6" s="6">
        <v>53801209</v>
      </c>
      <c r="C6" s="6">
        <v>52562655</v>
      </c>
      <c r="D6" s="23">
        <v>0</v>
      </c>
      <c r="E6" s="24">
        <v>47687868</v>
      </c>
      <c r="F6" s="6">
        <v>58246517</v>
      </c>
      <c r="G6" s="25">
        <v>58246517</v>
      </c>
      <c r="H6" s="26">
        <v>47679772</v>
      </c>
      <c r="I6" s="24">
        <v>60834996</v>
      </c>
      <c r="J6" s="6">
        <v>82093704</v>
      </c>
      <c r="K6" s="25">
        <v>105471000</v>
      </c>
    </row>
    <row r="7" spans="1:11" ht="12.75">
      <c r="A7" s="22" t="s">
        <v>20</v>
      </c>
      <c r="B7" s="6">
        <v>41433</v>
      </c>
      <c r="C7" s="6">
        <v>86642</v>
      </c>
      <c r="D7" s="23">
        <v>0</v>
      </c>
      <c r="E7" s="24">
        <v>5280</v>
      </c>
      <c r="F7" s="6">
        <v>150000</v>
      </c>
      <c r="G7" s="25">
        <v>150000</v>
      </c>
      <c r="H7" s="26">
        <v>92610</v>
      </c>
      <c r="I7" s="24">
        <v>129180</v>
      </c>
      <c r="J7" s="6">
        <v>136152</v>
      </c>
      <c r="K7" s="25">
        <v>143508</v>
      </c>
    </row>
    <row r="8" spans="1:11" ht="12.75">
      <c r="A8" s="22" t="s">
        <v>21</v>
      </c>
      <c r="B8" s="6">
        <v>63731435</v>
      </c>
      <c r="C8" s="6">
        <v>56278208</v>
      </c>
      <c r="D8" s="23">
        <v>0</v>
      </c>
      <c r="E8" s="24">
        <v>55152012</v>
      </c>
      <c r="F8" s="6">
        <v>60169001</v>
      </c>
      <c r="G8" s="25">
        <v>60169001</v>
      </c>
      <c r="H8" s="26">
        <v>59969000</v>
      </c>
      <c r="I8" s="24">
        <v>62586396</v>
      </c>
      <c r="J8" s="6">
        <v>66001572</v>
      </c>
      <c r="K8" s="25">
        <v>70868424</v>
      </c>
    </row>
    <row r="9" spans="1:11" ht="12.75">
      <c r="A9" s="22" t="s">
        <v>22</v>
      </c>
      <c r="B9" s="6">
        <v>21396319</v>
      </c>
      <c r="C9" s="6">
        <v>16790581</v>
      </c>
      <c r="D9" s="23">
        <v>0</v>
      </c>
      <c r="E9" s="24">
        <v>22529820</v>
      </c>
      <c r="F9" s="6">
        <v>20421617</v>
      </c>
      <c r="G9" s="25">
        <v>20421617</v>
      </c>
      <c r="H9" s="26">
        <v>32076600</v>
      </c>
      <c r="I9" s="24">
        <v>21126708</v>
      </c>
      <c r="J9" s="6">
        <v>22266816</v>
      </c>
      <c r="K9" s="25">
        <v>23469600</v>
      </c>
    </row>
    <row r="10" spans="1:11" ht="20.25">
      <c r="A10" s="27" t="s">
        <v>97</v>
      </c>
      <c r="B10" s="28">
        <f>SUM(B5:B9)</f>
        <v>150274438</v>
      </c>
      <c r="C10" s="29">
        <f aca="true" t="shared" si="0" ref="C10:K10">SUM(C5:C9)</f>
        <v>137771874</v>
      </c>
      <c r="D10" s="30">
        <f t="shared" si="0"/>
        <v>0</v>
      </c>
      <c r="E10" s="28">
        <f t="shared" si="0"/>
        <v>138916020</v>
      </c>
      <c r="F10" s="29">
        <f t="shared" si="0"/>
        <v>154422153</v>
      </c>
      <c r="G10" s="31">
        <f t="shared" si="0"/>
        <v>154422153</v>
      </c>
      <c r="H10" s="32">
        <f t="shared" si="0"/>
        <v>154119465</v>
      </c>
      <c r="I10" s="28">
        <f t="shared" si="0"/>
        <v>162802404</v>
      </c>
      <c r="J10" s="29">
        <f t="shared" si="0"/>
        <v>189602148</v>
      </c>
      <c r="K10" s="31">
        <f t="shared" si="0"/>
        <v>220126164</v>
      </c>
    </row>
    <row r="11" spans="1:11" ht="12.75">
      <c r="A11" s="22" t="s">
        <v>23</v>
      </c>
      <c r="B11" s="6">
        <v>52330714</v>
      </c>
      <c r="C11" s="6">
        <v>57883479</v>
      </c>
      <c r="D11" s="23">
        <v>0</v>
      </c>
      <c r="E11" s="24">
        <v>51554580</v>
      </c>
      <c r="F11" s="6">
        <v>68803791</v>
      </c>
      <c r="G11" s="25">
        <v>68803791</v>
      </c>
      <c r="H11" s="26">
        <v>53002606</v>
      </c>
      <c r="I11" s="24">
        <v>66751584</v>
      </c>
      <c r="J11" s="6">
        <v>70918692</v>
      </c>
      <c r="K11" s="25">
        <v>76196040</v>
      </c>
    </row>
    <row r="12" spans="1:11" ht="12.75">
      <c r="A12" s="22" t="s">
        <v>24</v>
      </c>
      <c r="B12" s="6">
        <v>4739182</v>
      </c>
      <c r="C12" s="6">
        <v>6281726</v>
      </c>
      <c r="D12" s="23">
        <v>0</v>
      </c>
      <c r="E12" s="24">
        <v>6209988</v>
      </c>
      <c r="F12" s="6">
        <v>6498301</v>
      </c>
      <c r="G12" s="25">
        <v>6498301</v>
      </c>
      <c r="H12" s="26">
        <v>7237252</v>
      </c>
      <c r="I12" s="24">
        <v>5970324</v>
      </c>
      <c r="J12" s="6">
        <v>6388428</v>
      </c>
      <c r="K12" s="25">
        <v>6835428</v>
      </c>
    </row>
    <row r="13" spans="1:11" ht="12.75">
      <c r="A13" s="22" t="s">
        <v>98</v>
      </c>
      <c r="B13" s="6">
        <v>23941533</v>
      </c>
      <c r="C13" s="6">
        <v>20960368</v>
      </c>
      <c r="D13" s="23">
        <v>0</v>
      </c>
      <c r="E13" s="24">
        <v>28398204</v>
      </c>
      <c r="F13" s="6">
        <v>24107064</v>
      </c>
      <c r="G13" s="25">
        <v>24107064</v>
      </c>
      <c r="H13" s="26">
        <v>24006731</v>
      </c>
      <c r="I13" s="24">
        <v>19568760</v>
      </c>
      <c r="J13" s="6">
        <v>20654676</v>
      </c>
      <c r="K13" s="25">
        <v>21656388</v>
      </c>
    </row>
    <row r="14" spans="1:11" ht="12.75">
      <c r="A14" s="22" t="s">
        <v>25</v>
      </c>
      <c r="B14" s="6">
        <v>3468680</v>
      </c>
      <c r="C14" s="6">
        <v>6680753</v>
      </c>
      <c r="D14" s="23">
        <v>0</v>
      </c>
      <c r="E14" s="24">
        <v>2118000</v>
      </c>
      <c r="F14" s="6">
        <v>600000</v>
      </c>
      <c r="G14" s="25">
        <v>600000</v>
      </c>
      <c r="H14" s="26">
        <v>10194575</v>
      </c>
      <c r="I14" s="24">
        <v>0</v>
      </c>
      <c r="J14" s="6">
        <v>0</v>
      </c>
      <c r="K14" s="25">
        <v>0</v>
      </c>
    </row>
    <row r="15" spans="1:11" ht="12.75">
      <c r="A15" s="22" t="s">
        <v>26</v>
      </c>
      <c r="B15" s="6">
        <v>30739464</v>
      </c>
      <c r="C15" s="6">
        <v>28475726</v>
      </c>
      <c r="D15" s="23">
        <v>0</v>
      </c>
      <c r="E15" s="24">
        <v>39892092</v>
      </c>
      <c r="F15" s="6">
        <v>31321972</v>
      </c>
      <c r="G15" s="25">
        <v>31321972</v>
      </c>
      <c r="H15" s="26">
        <v>31200023</v>
      </c>
      <c r="I15" s="24">
        <v>37026060</v>
      </c>
      <c r="J15" s="6">
        <v>38682396</v>
      </c>
      <c r="K15" s="25">
        <v>40760208</v>
      </c>
    </row>
    <row r="16" spans="1:11" ht="12.75">
      <c r="A16" s="22" t="s">
        <v>21</v>
      </c>
      <c r="B16" s="6">
        <v>7519335</v>
      </c>
      <c r="C16" s="6">
        <v>10903742</v>
      </c>
      <c r="D16" s="23">
        <v>0</v>
      </c>
      <c r="E16" s="24">
        <v>180660</v>
      </c>
      <c r="F16" s="6">
        <v>11990811</v>
      </c>
      <c r="G16" s="25">
        <v>11990811</v>
      </c>
      <c r="H16" s="26">
        <v>837718</v>
      </c>
      <c r="I16" s="24">
        <v>7312200</v>
      </c>
      <c r="J16" s="6">
        <v>5713428</v>
      </c>
      <c r="K16" s="25">
        <v>7161192</v>
      </c>
    </row>
    <row r="17" spans="1:11" ht="12.75">
      <c r="A17" s="22" t="s">
        <v>27</v>
      </c>
      <c r="B17" s="6">
        <v>78152929</v>
      </c>
      <c r="C17" s="6">
        <v>41606487</v>
      </c>
      <c r="D17" s="23">
        <v>0</v>
      </c>
      <c r="E17" s="24">
        <v>61553556</v>
      </c>
      <c r="F17" s="6">
        <v>54156250</v>
      </c>
      <c r="G17" s="25">
        <v>54156250</v>
      </c>
      <c r="H17" s="26">
        <v>66329112</v>
      </c>
      <c r="I17" s="24">
        <v>63257976</v>
      </c>
      <c r="J17" s="6">
        <v>65053176</v>
      </c>
      <c r="K17" s="25">
        <v>67198800</v>
      </c>
    </row>
    <row r="18" spans="1:11" ht="12.75">
      <c r="A18" s="33" t="s">
        <v>28</v>
      </c>
      <c r="B18" s="34">
        <f>SUM(B11:B17)</f>
        <v>200891837</v>
      </c>
      <c r="C18" s="35">
        <f aca="true" t="shared" si="1" ref="C18:K18">SUM(C11:C17)</f>
        <v>172792281</v>
      </c>
      <c r="D18" s="36">
        <f t="shared" si="1"/>
        <v>0</v>
      </c>
      <c r="E18" s="34">
        <f t="shared" si="1"/>
        <v>189907080</v>
      </c>
      <c r="F18" s="35">
        <f t="shared" si="1"/>
        <v>197478189</v>
      </c>
      <c r="G18" s="37">
        <f t="shared" si="1"/>
        <v>197478189</v>
      </c>
      <c r="H18" s="38">
        <f t="shared" si="1"/>
        <v>192808017</v>
      </c>
      <c r="I18" s="34">
        <f t="shared" si="1"/>
        <v>199886904</v>
      </c>
      <c r="J18" s="35">
        <f t="shared" si="1"/>
        <v>207410796</v>
      </c>
      <c r="K18" s="37">
        <f t="shared" si="1"/>
        <v>219808056</v>
      </c>
    </row>
    <row r="19" spans="1:11" ht="12.75">
      <c r="A19" s="33" t="s">
        <v>29</v>
      </c>
      <c r="B19" s="39">
        <f>+B10-B18</f>
        <v>-50617399</v>
      </c>
      <c r="C19" s="40">
        <f aca="true" t="shared" si="2" ref="C19:K19">+C10-C18</f>
        <v>-35020407</v>
      </c>
      <c r="D19" s="41">
        <f t="shared" si="2"/>
        <v>0</v>
      </c>
      <c r="E19" s="39">
        <f t="shared" si="2"/>
        <v>-50991060</v>
      </c>
      <c r="F19" s="40">
        <f t="shared" si="2"/>
        <v>-43056036</v>
      </c>
      <c r="G19" s="42">
        <f t="shared" si="2"/>
        <v>-43056036</v>
      </c>
      <c r="H19" s="43">
        <f t="shared" si="2"/>
        <v>-38688552</v>
      </c>
      <c r="I19" s="39">
        <f t="shared" si="2"/>
        <v>-37084500</v>
      </c>
      <c r="J19" s="40">
        <f t="shared" si="2"/>
        <v>-17808648</v>
      </c>
      <c r="K19" s="42">
        <f t="shared" si="2"/>
        <v>318108</v>
      </c>
    </row>
    <row r="20" spans="1:11" ht="20.25">
      <c r="A20" s="44" t="s">
        <v>30</v>
      </c>
      <c r="B20" s="45">
        <v>23389923</v>
      </c>
      <c r="C20" s="46">
        <v>10224419</v>
      </c>
      <c r="D20" s="47">
        <v>0</v>
      </c>
      <c r="E20" s="45">
        <v>16572000</v>
      </c>
      <c r="F20" s="46">
        <v>15462000</v>
      </c>
      <c r="G20" s="48">
        <v>15462000</v>
      </c>
      <c r="H20" s="49">
        <v>17014353</v>
      </c>
      <c r="I20" s="45">
        <v>28405992</v>
      </c>
      <c r="J20" s="46">
        <v>20340996</v>
      </c>
      <c r="K20" s="48">
        <v>22270008</v>
      </c>
    </row>
    <row r="21" spans="1:11" ht="12.75">
      <c r="A21" s="22" t="s">
        <v>99</v>
      </c>
      <c r="B21" s="50">
        <v>0</v>
      </c>
      <c r="C21" s="51">
        <v>0</v>
      </c>
      <c r="D21" s="52">
        <v>0</v>
      </c>
      <c r="E21" s="50">
        <v>28160592</v>
      </c>
      <c r="F21" s="51">
        <v>0</v>
      </c>
      <c r="G21" s="53">
        <v>0</v>
      </c>
      <c r="H21" s="54">
        <v>802746</v>
      </c>
      <c r="I21" s="50">
        <v>0</v>
      </c>
      <c r="J21" s="51">
        <v>0</v>
      </c>
      <c r="K21" s="53">
        <v>0</v>
      </c>
    </row>
    <row r="22" spans="1:11" ht="12.75">
      <c r="A22" s="55" t="s">
        <v>100</v>
      </c>
      <c r="B22" s="56">
        <f>SUM(B19:B21)</f>
        <v>-27227476</v>
      </c>
      <c r="C22" s="57">
        <f aca="true" t="shared" si="3" ref="C22:K22">SUM(C19:C21)</f>
        <v>-24795988</v>
      </c>
      <c r="D22" s="58">
        <f t="shared" si="3"/>
        <v>0</v>
      </c>
      <c r="E22" s="56">
        <f t="shared" si="3"/>
        <v>-6258468</v>
      </c>
      <c r="F22" s="57">
        <f t="shared" si="3"/>
        <v>-27594036</v>
      </c>
      <c r="G22" s="59">
        <f t="shared" si="3"/>
        <v>-27594036</v>
      </c>
      <c r="H22" s="60">
        <f t="shared" si="3"/>
        <v>-20871453</v>
      </c>
      <c r="I22" s="56">
        <f t="shared" si="3"/>
        <v>-8678508</v>
      </c>
      <c r="J22" s="57">
        <f t="shared" si="3"/>
        <v>2532348</v>
      </c>
      <c r="K22" s="59">
        <f t="shared" si="3"/>
        <v>22588116</v>
      </c>
    </row>
    <row r="23" spans="1:11" ht="12.75">
      <c r="A23" s="61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2.75">
      <c r="A24" s="62" t="s">
        <v>32</v>
      </c>
      <c r="B24" s="39">
        <f>SUM(B22:B23)</f>
        <v>-27227476</v>
      </c>
      <c r="C24" s="40">
        <f aca="true" t="shared" si="4" ref="C24:K24">SUM(C22:C23)</f>
        <v>-24795988</v>
      </c>
      <c r="D24" s="41">
        <f t="shared" si="4"/>
        <v>0</v>
      </c>
      <c r="E24" s="39">
        <f t="shared" si="4"/>
        <v>-6258468</v>
      </c>
      <c r="F24" s="40">
        <f t="shared" si="4"/>
        <v>-27594036</v>
      </c>
      <c r="G24" s="42">
        <f t="shared" si="4"/>
        <v>-27594036</v>
      </c>
      <c r="H24" s="43">
        <f t="shared" si="4"/>
        <v>-20871453</v>
      </c>
      <c r="I24" s="39">
        <f t="shared" si="4"/>
        <v>-8678508</v>
      </c>
      <c r="J24" s="40">
        <f t="shared" si="4"/>
        <v>2532348</v>
      </c>
      <c r="K24" s="42">
        <f t="shared" si="4"/>
        <v>22588116</v>
      </c>
    </row>
    <row r="25" spans="1:11" ht="4.5" customHeight="1">
      <c r="A25" s="63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2.75">
      <c r="A26" s="64" t="s">
        <v>101</v>
      </c>
      <c r="B26" s="65"/>
      <c r="C26" s="66"/>
      <c r="D26" s="67"/>
      <c r="E26" s="65"/>
      <c r="F26" s="66"/>
      <c r="G26" s="67"/>
      <c r="H26" s="68"/>
      <c r="I26" s="65"/>
      <c r="J26" s="66"/>
      <c r="K26" s="67"/>
    </row>
    <row r="27" spans="1:11" ht="12.75">
      <c r="A27" s="33" t="s">
        <v>33</v>
      </c>
      <c r="B27" s="7">
        <v>35388441</v>
      </c>
      <c r="C27" s="7">
        <v>18233436</v>
      </c>
      <c r="D27" s="69">
        <v>0</v>
      </c>
      <c r="E27" s="70">
        <v>15326004</v>
      </c>
      <c r="F27" s="7">
        <v>15073920</v>
      </c>
      <c r="G27" s="71">
        <v>15073920</v>
      </c>
      <c r="H27" s="72">
        <v>-14252613</v>
      </c>
      <c r="I27" s="70">
        <v>42613200</v>
      </c>
      <c r="J27" s="7">
        <v>21795792</v>
      </c>
      <c r="K27" s="71">
        <v>23212680</v>
      </c>
    </row>
    <row r="28" spans="1:11" ht="12.75">
      <c r="A28" s="73" t="s">
        <v>34</v>
      </c>
      <c r="B28" s="6">
        <v>35388441</v>
      </c>
      <c r="C28" s="6">
        <v>17058472</v>
      </c>
      <c r="D28" s="23">
        <v>0</v>
      </c>
      <c r="E28" s="24">
        <v>15326004</v>
      </c>
      <c r="F28" s="6">
        <v>2870004</v>
      </c>
      <c r="G28" s="25">
        <v>2870004</v>
      </c>
      <c r="H28" s="26">
        <v>61823559</v>
      </c>
      <c r="I28" s="24">
        <v>23621196</v>
      </c>
      <c r="J28" s="6">
        <v>15523596</v>
      </c>
      <c r="K28" s="25">
        <v>16406496</v>
      </c>
    </row>
    <row r="29" spans="1:11" ht="12.75">
      <c r="A29" s="22"/>
      <c r="B29" s="6"/>
      <c r="C29" s="6"/>
      <c r="D29" s="23"/>
      <c r="E29" s="24"/>
      <c r="F29" s="6"/>
      <c r="G29" s="25"/>
      <c r="H29" s="26"/>
      <c r="I29" s="24"/>
      <c r="J29" s="6"/>
      <c r="K29" s="25"/>
    </row>
    <row r="30" spans="1:11" ht="12.75">
      <c r="A30" s="22" t="s">
        <v>35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2.75">
      <c r="A31" s="22" t="s">
        <v>36</v>
      </c>
      <c r="B31" s="6">
        <v>0</v>
      </c>
      <c r="C31" s="6">
        <v>1174964</v>
      </c>
      <c r="D31" s="23">
        <v>0</v>
      </c>
      <c r="E31" s="24">
        <v>0</v>
      </c>
      <c r="F31" s="6">
        <v>0</v>
      </c>
      <c r="G31" s="25">
        <v>0</v>
      </c>
      <c r="H31" s="26">
        <v>0</v>
      </c>
      <c r="I31" s="24">
        <v>0</v>
      </c>
      <c r="J31" s="6">
        <v>0</v>
      </c>
      <c r="K31" s="25">
        <v>0</v>
      </c>
    </row>
    <row r="32" spans="1:11" ht="12.75">
      <c r="A32" s="33" t="s">
        <v>37</v>
      </c>
      <c r="B32" s="7">
        <f>SUM(B28:B31)</f>
        <v>35388441</v>
      </c>
      <c r="C32" s="7">
        <f aca="true" t="shared" si="5" ref="C32:K32">SUM(C28:C31)</f>
        <v>18233436</v>
      </c>
      <c r="D32" s="69">
        <f t="shared" si="5"/>
        <v>0</v>
      </c>
      <c r="E32" s="70">
        <f t="shared" si="5"/>
        <v>15326004</v>
      </c>
      <c r="F32" s="7">
        <f t="shared" si="5"/>
        <v>2870004</v>
      </c>
      <c r="G32" s="71">
        <f t="shared" si="5"/>
        <v>2870004</v>
      </c>
      <c r="H32" s="72">
        <f t="shared" si="5"/>
        <v>61823559</v>
      </c>
      <c r="I32" s="70">
        <f t="shared" si="5"/>
        <v>23621196</v>
      </c>
      <c r="J32" s="7">
        <f t="shared" si="5"/>
        <v>15523596</v>
      </c>
      <c r="K32" s="71">
        <f t="shared" si="5"/>
        <v>16406496</v>
      </c>
    </row>
    <row r="33" spans="1:11" ht="4.5" customHeight="1">
      <c r="A33" s="33"/>
      <c r="B33" s="74"/>
      <c r="C33" s="75"/>
      <c r="D33" s="76"/>
      <c r="E33" s="74"/>
      <c r="F33" s="75"/>
      <c r="G33" s="76"/>
      <c r="H33" s="77"/>
      <c r="I33" s="74"/>
      <c r="J33" s="75"/>
      <c r="K33" s="76"/>
    </row>
    <row r="34" spans="1:11" ht="12.75">
      <c r="A34" s="64" t="s">
        <v>38</v>
      </c>
      <c r="B34" s="65"/>
      <c r="C34" s="66"/>
      <c r="D34" s="67"/>
      <c r="E34" s="65"/>
      <c r="F34" s="66"/>
      <c r="G34" s="67"/>
      <c r="H34" s="68"/>
      <c r="I34" s="65"/>
      <c r="J34" s="66"/>
      <c r="K34" s="67"/>
    </row>
    <row r="35" spans="1:11" ht="12.75">
      <c r="A35" s="22" t="s">
        <v>39</v>
      </c>
      <c r="B35" s="6">
        <v>124896228</v>
      </c>
      <c r="C35" s="6">
        <v>109792507</v>
      </c>
      <c r="D35" s="23">
        <v>0</v>
      </c>
      <c r="E35" s="24">
        <v>-21584472</v>
      </c>
      <c r="F35" s="6">
        <v>-42667956</v>
      </c>
      <c r="G35" s="25">
        <v>-42667956</v>
      </c>
      <c r="H35" s="26">
        <v>115351078</v>
      </c>
      <c r="I35" s="24">
        <v>-51291708</v>
      </c>
      <c r="J35" s="6">
        <v>-19263444</v>
      </c>
      <c r="K35" s="25">
        <v>-624564</v>
      </c>
    </row>
    <row r="36" spans="1:11" ht="12.75">
      <c r="A36" s="22" t="s">
        <v>40</v>
      </c>
      <c r="B36" s="6">
        <v>395395238</v>
      </c>
      <c r="C36" s="6">
        <v>398064281</v>
      </c>
      <c r="D36" s="23">
        <v>0</v>
      </c>
      <c r="E36" s="24">
        <v>15326004</v>
      </c>
      <c r="F36" s="6">
        <v>15073920</v>
      </c>
      <c r="G36" s="25">
        <v>15073920</v>
      </c>
      <c r="H36" s="26">
        <v>471321333</v>
      </c>
      <c r="I36" s="24">
        <v>42613200</v>
      </c>
      <c r="J36" s="6">
        <v>21795792</v>
      </c>
      <c r="K36" s="25">
        <v>23212680</v>
      </c>
    </row>
    <row r="37" spans="1:11" ht="12.75">
      <c r="A37" s="22" t="s">
        <v>41</v>
      </c>
      <c r="B37" s="6">
        <v>120081279</v>
      </c>
      <c r="C37" s="6">
        <v>112451309</v>
      </c>
      <c r="D37" s="23">
        <v>0</v>
      </c>
      <c r="E37" s="24">
        <v>0</v>
      </c>
      <c r="F37" s="6">
        <v>0</v>
      </c>
      <c r="G37" s="25">
        <v>0</v>
      </c>
      <c r="H37" s="26">
        <v>201973697</v>
      </c>
      <c r="I37" s="24">
        <v>0</v>
      </c>
      <c r="J37" s="6">
        <v>0</v>
      </c>
      <c r="K37" s="25">
        <v>0</v>
      </c>
    </row>
    <row r="38" spans="1:11" ht="12.75">
      <c r="A38" s="22" t="s">
        <v>42</v>
      </c>
      <c r="B38" s="6">
        <v>21530003</v>
      </c>
      <c r="C38" s="6">
        <v>29506738</v>
      </c>
      <c r="D38" s="23">
        <v>0</v>
      </c>
      <c r="E38" s="24">
        <v>0</v>
      </c>
      <c r="F38" s="6">
        <v>0</v>
      </c>
      <c r="G38" s="25">
        <v>0</v>
      </c>
      <c r="H38" s="26">
        <v>33017844</v>
      </c>
      <c r="I38" s="24">
        <v>0</v>
      </c>
      <c r="J38" s="6">
        <v>0</v>
      </c>
      <c r="K38" s="25">
        <v>0</v>
      </c>
    </row>
    <row r="39" spans="1:11" ht="12.75">
      <c r="A39" s="22" t="s">
        <v>43</v>
      </c>
      <c r="B39" s="6">
        <v>378680184</v>
      </c>
      <c r="C39" s="6">
        <v>365898741</v>
      </c>
      <c r="D39" s="23">
        <v>0</v>
      </c>
      <c r="E39" s="24">
        <v>0</v>
      </c>
      <c r="F39" s="6">
        <v>0</v>
      </c>
      <c r="G39" s="25">
        <v>0</v>
      </c>
      <c r="H39" s="26">
        <v>372552309</v>
      </c>
      <c r="I39" s="24">
        <v>0</v>
      </c>
      <c r="J39" s="6">
        <v>0</v>
      </c>
      <c r="K39" s="25">
        <v>0</v>
      </c>
    </row>
    <row r="40" spans="1:11" ht="4.5" customHeight="1">
      <c r="A40" s="63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2.75">
      <c r="A41" s="64" t="s">
        <v>44</v>
      </c>
      <c r="B41" s="65"/>
      <c r="C41" s="66"/>
      <c r="D41" s="67"/>
      <c r="E41" s="65"/>
      <c r="F41" s="66"/>
      <c r="G41" s="67"/>
      <c r="H41" s="68"/>
      <c r="I41" s="65"/>
      <c r="J41" s="66"/>
      <c r="K41" s="67"/>
    </row>
    <row r="42" spans="1:11" ht="12.75">
      <c r="A42" s="22" t="s">
        <v>45</v>
      </c>
      <c r="B42" s="6">
        <v>36588500</v>
      </c>
      <c r="C42" s="6">
        <v>24052708</v>
      </c>
      <c r="D42" s="23">
        <v>0</v>
      </c>
      <c r="E42" s="24">
        <v>31134816</v>
      </c>
      <c r="F42" s="6">
        <v>20100161</v>
      </c>
      <c r="G42" s="25">
        <v>20100161</v>
      </c>
      <c r="H42" s="26">
        <v>-27441753</v>
      </c>
      <c r="I42" s="24">
        <v>-33325380</v>
      </c>
      <c r="J42" s="6">
        <v>-44867568</v>
      </c>
      <c r="K42" s="25">
        <v>-46812192</v>
      </c>
    </row>
    <row r="43" spans="1:11" ht="12.75">
      <c r="A43" s="22" t="s">
        <v>46</v>
      </c>
      <c r="B43" s="6">
        <v>-35388441</v>
      </c>
      <c r="C43" s="6">
        <v>-18233474</v>
      </c>
      <c r="D43" s="23">
        <v>0</v>
      </c>
      <c r="E43" s="24">
        <v>-15326004</v>
      </c>
      <c r="F43" s="6">
        <v>-13873920</v>
      </c>
      <c r="G43" s="25">
        <v>-13873920</v>
      </c>
      <c r="H43" s="26">
        <v>880</v>
      </c>
      <c r="I43" s="24">
        <v>-42613200</v>
      </c>
      <c r="J43" s="6">
        <v>-21795792</v>
      </c>
      <c r="K43" s="25">
        <v>-23212680</v>
      </c>
    </row>
    <row r="44" spans="1:11" ht="12.75">
      <c r="A44" s="22" t="s">
        <v>47</v>
      </c>
      <c r="B44" s="6">
        <v>-464834</v>
      </c>
      <c r="C44" s="6">
        <v>-294388</v>
      </c>
      <c r="D44" s="23">
        <v>0</v>
      </c>
      <c r="E44" s="24">
        <v>0</v>
      </c>
      <c r="F44" s="6">
        <v>0</v>
      </c>
      <c r="G44" s="25">
        <v>0</v>
      </c>
      <c r="H44" s="26">
        <v>2339477</v>
      </c>
      <c r="I44" s="24">
        <v>0</v>
      </c>
      <c r="J44" s="6">
        <v>0</v>
      </c>
      <c r="K44" s="25">
        <v>0</v>
      </c>
    </row>
    <row r="45" spans="1:11" ht="12.75">
      <c r="A45" s="33" t="s">
        <v>48</v>
      </c>
      <c r="B45" s="7">
        <v>1118736</v>
      </c>
      <c r="C45" s="7">
        <v>6643582</v>
      </c>
      <c r="D45" s="69">
        <v>0</v>
      </c>
      <c r="E45" s="70">
        <v>15808812</v>
      </c>
      <c r="F45" s="7">
        <v>6226241</v>
      </c>
      <c r="G45" s="71">
        <v>6226241</v>
      </c>
      <c r="H45" s="72">
        <v>-14808950</v>
      </c>
      <c r="I45" s="70">
        <v>-75938580</v>
      </c>
      <c r="J45" s="7">
        <v>-66663360</v>
      </c>
      <c r="K45" s="71">
        <v>-70024872</v>
      </c>
    </row>
    <row r="46" spans="1:11" ht="4.5" customHeight="1">
      <c r="A46" s="63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2.75">
      <c r="A47" s="64" t="s">
        <v>49</v>
      </c>
      <c r="B47" s="65">
        <v>0</v>
      </c>
      <c r="C47" s="66">
        <v>0</v>
      </c>
      <c r="D47" s="67">
        <v>0</v>
      </c>
      <c r="E47" s="65">
        <v>0</v>
      </c>
      <c r="F47" s="66">
        <v>0</v>
      </c>
      <c r="G47" s="67">
        <v>0</v>
      </c>
      <c r="H47" s="68">
        <v>0</v>
      </c>
      <c r="I47" s="65">
        <v>0</v>
      </c>
      <c r="J47" s="66">
        <v>0</v>
      </c>
      <c r="K47" s="67">
        <v>0</v>
      </c>
    </row>
    <row r="48" spans="1:11" ht="12.75">
      <c r="A48" s="22" t="s">
        <v>50</v>
      </c>
      <c r="B48" s="6">
        <v>1118736</v>
      </c>
      <c r="C48" s="6">
        <v>6643582</v>
      </c>
      <c r="D48" s="23">
        <v>0</v>
      </c>
      <c r="E48" s="24">
        <v>-7154772</v>
      </c>
      <c r="F48" s="6">
        <v>-53503115</v>
      </c>
      <c r="G48" s="25">
        <v>-53503115</v>
      </c>
      <c r="H48" s="26">
        <v>-327907</v>
      </c>
      <c r="I48" s="24">
        <v>-130251828</v>
      </c>
      <c r="J48" s="6">
        <v>-120461052</v>
      </c>
      <c r="K48" s="25">
        <v>-126269196</v>
      </c>
    </row>
    <row r="49" spans="1:11" ht="12.75">
      <c r="A49" s="22" t="s">
        <v>51</v>
      </c>
      <c r="B49" s="6">
        <f>+B75</f>
        <v>48153446.955907166</v>
      </c>
      <c r="C49" s="6">
        <f aca="true" t="shared" si="6" ref="C49:K49">+C75</f>
        <v>56022517.96078834</v>
      </c>
      <c r="D49" s="23">
        <f t="shared" si="6"/>
        <v>308339</v>
      </c>
      <c r="E49" s="24">
        <f t="shared" si="6"/>
        <v>17618278.02670122</v>
      </c>
      <c r="F49" s="6">
        <f t="shared" si="6"/>
        <v>-9174273.246293044</v>
      </c>
      <c r="G49" s="25">
        <f t="shared" si="6"/>
        <v>-9174273.246293044</v>
      </c>
      <c r="H49" s="26">
        <f t="shared" si="6"/>
        <v>123104593.03866555</v>
      </c>
      <c r="I49" s="24">
        <f t="shared" si="6"/>
        <v>-7577238.013462439</v>
      </c>
      <c r="J49" s="6">
        <f t="shared" si="6"/>
        <v>-8124269.44739686</v>
      </c>
      <c r="K49" s="25">
        <f t="shared" si="6"/>
        <v>-8668432.402377106</v>
      </c>
    </row>
    <row r="50" spans="1:11" ht="12.75">
      <c r="A50" s="33" t="s">
        <v>52</v>
      </c>
      <c r="B50" s="7">
        <f>+B48-B49</f>
        <v>-47034710.955907166</v>
      </c>
      <c r="C50" s="7">
        <f aca="true" t="shared" si="7" ref="C50:K50">+C48-C49</f>
        <v>-49378935.96078834</v>
      </c>
      <c r="D50" s="69">
        <f t="shared" si="7"/>
        <v>-308339</v>
      </c>
      <c r="E50" s="70">
        <f t="shared" si="7"/>
        <v>-24773050.02670122</v>
      </c>
      <c r="F50" s="7">
        <f t="shared" si="7"/>
        <v>-44328841.753706954</v>
      </c>
      <c r="G50" s="71">
        <f t="shared" si="7"/>
        <v>-44328841.753706954</v>
      </c>
      <c r="H50" s="72">
        <f t="shared" si="7"/>
        <v>-123432500.03866555</v>
      </c>
      <c r="I50" s="70">
        <f t="shared" si="7"/>
        <v>-122674589.98653756</v>
      </c>
      <c r="J50" s="7">
        <f t="shared" si="7"/>
        <v>-112336782.55260314</v>
      </c>
      <c r="K50" s="71">
        <f t="shared" si="7"/>
        <v>-117600763.5976229</v>
      </c>
    </row>
    <row r="51" spans="1:11" ht="4.5" customHeight="1">
      <c r="A51" s="78"/>
      <c r="B51" s="79"/>
      <c r="C51" s="80"/>
      <c r="D51" s="81"/>
      <c r="E51" s="79"/>
      <c r="F51" s="80"/>
      <c r="G51" s="81"/>
      <c r="H51" s="82"/>
      <c r="I51" s="79"/>
      <c r="J51" s="80"/>
      <c r="K51" s="81"/>
    </row>
    <row r="52" spans="1:11" ht="12.75">
      <c r="A52" s="64" t="s">
        <v>53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2.75">
      <c r="A53" s="22" t="s">
        <v>54</v>
      </c>
      <c r="B53" s="6">
        <v>395395238</v>
      </c>
      <c r="C53" s="6">
        <v>398064281</v>
      </c>
      <c r="D53" s="23">
        <v>0</v>
      </c>
      <c r="E53" s="24">
        <v>15326004</v>
      </c>
      <c r="F53" s="6">
        <v>12203916</v>
      </c>
      <c r="G53" s="25">
        <v>12203916</v>
      </c>
      <c r="H53" s="26">
        <v>459570725</v>
      </c>
      <c r="I53" s="24">
        <v>23202000</v>
      </c>
      <c r="J53" s="6">
        <v>2272200</v>
      </c>
      <c r="K53" s="25">
        <v>1806180</v>
      </c>
    </row>
    <row r="54" spans="1:11" ht="12.75">
      <c r="A54" s="22" t="s">
        <v>55</v>
      </c>
      <c r="B54" s="6">
        <v>23941533</v>
      </c>
      <c r="C54" s="6">
        <v>20960368</v>
      </c>
      <c r="D54" s="23">
        <v>0</v>
      </c>
      <c r="E54" s="24">
        <v>28398204</v>
      </c>
      <c r="F54" s="6">
        <v>24107064</v>
      </c>
      <c r="G54" s="25">
        <v>24107064</v>
      </c>
      <c r="H54" s="26">
        <v>24006731</v>
      </c>
      <c r="I54" s="24">
        <v>19568760</v>
      </c>
      <c r="J54" s="6">
        <v>20654676</v>
      </c>
      <c r="K54" s="25">
        <v>21656388</v>
      </c>
    </row>
    <row r="55" spans="1:11" ht="12.75">
      <c r="A55" s="22" t="s">
        <v>56</v>
      </c>
      <c r="B55" s="6">
        <v>0</v>
      </c>
      <c r="C55" s="6">
        <v>0</v>
      </c>
      <c r="D55" s="23">
        <v>0</v>
      </c>
      <c r="E55" s="24">
        <v>0</v>
      </c>
      <c r="F55" s="6">
        <v>0</v>
      </c>
      <c r="G55" s="25">
        <v>0</v>
      </c>
      <c r="H55" s="26">
        <v>16096548</v>
      </c>
      <c r="I55" s="24">
        <v>8709996</v>
      </c>
      <c r="J55" s="6">
        <v>0</v>
      </c>
      <c r="K55" s="25">
        <v>0</v>
      </c>
    </row>
    <row r="56" spans="1:11" ht="12.75">
      <c r="A56" s="22" t="s">
        <v>57</v>
      </c>
      <c r="B56" s="6">
        <v>0</v>
      </c>
      <c r="C56" s="6">
        <v>0</v>
      </c>
      <c r="D56" s="23">
        <v>0</v>
      </c>
      <c r="E56" s="24">
        <v>7277700</v>
      </c>
      <c r="F56" s="6">
        <v>1255502</v>
      </c>
      <c r="G56" s="25">
        <v>1255502</v>
      </c>
      <c r="H56" s="26">
        <v>1403844</v>
      </c>
      <c r="I56" s="24">
        <v>3350004</v>
      </c>
      <c r="J56" s="6">
        <v>3056604</v>
      </c>
      <c r="K56" s="25">
        <v>3221652</v>
      </c>
    </row>
    <row r="57" spans="1:11" ht="4.5" customHeight="1">
      <c r="A57" s="83"/>
      <c r="B57" s="84"/>
      <c r="C57" s="85"/>
      <c r="D57" s="86"/>
      <c r="E57" s="84"/>
      <c r="F57" s="85"/>
      <c r="G57" s="86"/>
      <c r="H57" s="87"/>
      <c r="I57" s="84"/>
      <c r="J57" s="85"/>
      <c r="K57" s="86"/>
    </row>
    <row r="58" spans="1:11" ht="12.75">
      <c r="A58" s="64" t="s">
        <v>58</v>
      </c>
      <c r="B58" s="18"/>
      <c r="C58" s="19"/>
      <c r="D58" s="20"/>
      <c r="E58" s="18"/>
      <c r="F58" s="19"/>
      <c r="G58" s="20"/>
      <c r="H58" s="21"/>
      <c r="I58" s="88"/>
      <c r="J58" s="6"/>
      <c r="K58" s="89"/>
    </row>
    <row r="59" spans="1:11" ht="12.75">
      <c r="A59" s="90" t="s">
        <v>59</v>
      </c>
      <c r="B59" s="6">
        <v>0</v>
      </c>
      <c r="C59" s="6">
        <v>0</v>
      </c>
      <c r="D59" s="23">
        <v>0</v>
      </c>
      <c r="E59" s="24">
        <v>0</v>
      </c>
      <c r="F59" s="6">
        <v>0</v>
      </c>
      <c r="G59" s="25">
        <v>0</v>
      </c>
      <c r="H59" s="26">
        <v>0</v>
      </c>
      <c r="I59" s="24">
        <v>17052793</v>
      </c>
      <c r="J59" s="6">
        <v>17973643</v>
      </c>
      <c r="K59" s="25">
        <v>18944220</v>
      </c>
    </row>
    <row r="60" spans="1:11" ht="12.75">
      <c r="A60" s="90" t="s">
        <v>60</v>
      </c>
      <c r="B60" s="6">
        <v>0</v>
      </c>
      <c r="C60" s="6">
        <v>0</v>
      </c>
      <c r="D60" s="23">
        <v>0</v>
      </c>
      <c r="E60" s="24">
        <v>0</v>
      </c>
      <c r="F60" s="6">
        <v>0</v>
      </c>
      <c r="G60" s="25">
        <v>0</v>
      </c>
      <c r="H60" s="26">
        <v>0</v>
      </c>
      <c r="I60" s="24">
        <v>0</v>
      </c>
      <c r="J60" s="6">
        <v>0</v>
      </c>
      <c r="K60" s="25">
        <v>0</v>
      </c>
    </row>
    <row r="61" spans="1:11" ht="12.75">
      <c r="A61" s="91" t="s">
        <v>61</v>
      </c>
      <c r="B61" s="92">
        <v>0</v>
      </c>
      <c r="C61" s="93">
        <v>0</v>
      </c>
      <c r="D61" s="94">
        <v>0</v>
      </c>
      <c r="E61" s="92">
        <v>0</v>
      </c>
      <c r="F61" s="93">
        <v>0</v>
      </c>
      <c r="G61" s="94">
        <v>0</v>
      </c>
      <c r="H61" s="95">
        <v>0</v>
      </c>
      <c r="I61" s="92">
        <v>0</v>
      </c>
      <c r="J61" s="93">
        <v>0</v>
      </c>
      <c r="K61" s="94">
        <v>0</v>
      </c>
    </row>
    <row r="62" spans="1:11" ht="12.75">
      <c r="A62" s="96" t="s">
        <v>62</v>
      </c>
      <c r="B62" s="97">
        <v>0</v>
      </c>
      <c r="C62" s="98">
        <v>0</v>
      </c>
      <c r="D62" s="99">
        <v>0</v>
      </c>
      <c r="E62" s="97">
        <v>0</v>
      </c>
      <c r="F62" s="98">
        <v>0</v>
      </c>
      <c r="G62" s="99">
        <v>0</v>
      </c>
      <c r="H62" s="100">
        <v>0</v>
      </c>
      <c r="I62" s="97">
        <v>0</v>
      </c>
      <c r="J62" s="98">
        <v>0</v>
      </c>
      <c r="K62" s="99">
        <v>0</v>
      </c>
    </row>
    <row r="63" spans="1:11" ht="12.75">
      <c r="A63" s="96" t="s">
        <v>63</v>
      </c>
      <c r="B63" s="97">
        <v>0</v>
      </c>
      <c r="C63" s="98">
        <v>0</v>
      </c>
      <c r="D63" s="99">
        <v>0</v>
      </c>
      <c r="E63" s="97">
        <v>0</v>
      </c>
      <c r="F63" s="98">
        <v>0</v>
      </c>
      <c r="G63" s="99">
        <v>0</v>
      </c>
      <c r="H63" s="100">
        <v>0</v>
      </c>
      <c r="I63" s="97">
        <v>0</v>
      </c>
      <c r="J63" s="98">
        <v>0</v>
      </c>
      <c r="K63" s="99">
        <v>0</v>
      </c>
    </row>
    <row r="64" spans="1:11" ht="12.75">
      <c r="A64" s="96" t="s">
        <v>64</v>
      </c>
      <c r="B64" s="97">
        <v>0</v>
      </c>
      <c r="C64" s="98">
        <v>0</v>
      </c>
      <c r="D64" s="99">
        <v>0</v>
      </c>
      <c r="E64" s="97">
        <v>0</v>
      </c>
      <c r="F64" s="98">
        <v>0</v>
      </c>
      <c r="G64" s="99">
        <v>0</v>
      </c>
      <c r="H64" s="100">
        <v>0</v>
      </c>
      <c r="I64" s="97">
        <v>0</v>
      </c>
      <c r="J64" s="98">
        <v>0</v>
      </c>
      <c r="K64" s="99">
        <v>0</v>
      </c>
    </row>
    <row r="65" spans="1:11" ht="12.75">
      <c r="A65" s="96" t="s">
        <v>65</v>
      </c>
      <c r="B65" s="97">
        <v>0</v>
      </c>
      <c r="C65" s="98">
        <v>0</v>
      </c>
      <c r="D65" s="99">
        <v>0</v>
      </c>
      <c r="E65" s="97">
        <v>0</v>
      </c>
      <c r="F65" s="98">
        <v>0</v>
      </c>
      <c r="G65" s="99">
        <v>0</v>
      </c>
      <c r="H65" s="100">
        <v>0</v>
      </c>
      <c r="I65" s="97">
        <v>0</v>
      </c>
      <c r="J65" s="98">
        <v>0</v>
      </c>
      <c r="K65" s="99">
        <v>0</v>
      </c>
    </row>
    <row r="66" spans="1:11" ht="4.5" customHeight="1">
      <c r="A66" s="83"/>
      <c r="B66" s="101"/>
      <c r="C66" s="102"/>
      <c r="D66" s="103"/>
      <c r="E66" s="101"/>
      <c r="F66" s="102"/>
      <c r="G66" s="103"/>
      <c r="H66" s="104"/>
      <c r="I66" s="101"/>
      <c r="J66" s="102"/>
      <c r="K66" s="103"/>
    </row>
    <row r="67" spans="1:11" ht="12.75">
      <c r="A67" s="105"/>
      <c r="B67" s="106"/>
      <c r="C67" s="106"/>
      <c r="D67" s="106"/>
      <c r="E67" s="106"/>
      <c r="F67" s="106"/>
      <c r="G67" s="106"/>
      <c r="H67" s="106"/>
      <c r="I67" s="106"/>
      <c r="J67" s="106"/>
      <c r="K67" s="106"/>
    </row>
    <row r="68" spans="1:11" ht="12.75">
      <c r="A68" s="107"/>
      <c r="B68" s="107"/>
      <c r="C68" s="107"/>
      <c r="D68" s="107"/>
      <c r="E68" s="107"/>
      <c r="F68" s="107"/>
      <c r="G68" s="107"/>
      <c r="H68" s="107"/>
      <c r="I68" s="107"/>
      <c r="J68" s="107"/>
      <c r="K68" s="107"/>
    </row>
    <row r="69" spans="1:11" ht="12.75">
      <c r="A69" s="108"/>
      <c r="B69" s="108"/>
      <c r="C69" s="108"/>
      <c r="D69" s="108"/>
      <c r="E69" s="108"/>
      <c r="F69" s="108"/>
      <c r="G69" s="108"/>
      <c r="H69" s="108"/>
      <c r="I69" s="108"/>
      <c r="J69" s="108"/>
      <c r="K69" s="108"/>
    </row>
    <row r="70" spans="1:11" ht="12.75" hidden="1">
      <c r="A70" s="4" t="s">
        <v>102</v>
      </c>
      <c r="B70" s="5">
        <f>IF(ISERROR(B71/B72),0,(B71/B72))</f>
        <v>0.8889945139514382</v>
      </c>
      <c r="C70" s="5">
        <f aca="true" t="shared" si="8" ref="C70:K70">IF(ISERROR(C71/C72),0,(C71/C72))</f>
        <v>0.9317118999032848</v>
      </c>
      <c r="D70" s="5">
        <f t="shared" si="8"/>
        <v>0</v>
      </c>
      <c r="E70" s="5">
        <f t="shared" si="8"/>
        <v>1.2166442841293457</v>
      </c>
      <c r="F70" s="5">
        <f t="shared" si="8"/>
        <v>0.8467133012347159</v>
      </c>
      <c r="G70" s="5">
        <f t="shared" si="8"/>
        <v>0.8467133012347159</v>
      </c>
      <c r="H70" s="5">
        <f t="shared" si="8"/>
        <v>0.5871346849718697</v>
      </c>
      <c r="I70" s="5">
        <f t="shared" si="8"/>
        <v>0.09596284825127468</v>
      </c>
      <c r="J70" s="5">
        <f t="shared" si="8"/>
        <v>0.0802812399221616</v>
      </c>
      <c r="K70" s="5">
        <f t="shared" si="8"/>
        <v>0.06899166533733893</v>
      </c>
    </row>
    <row r="71" spans="1:11" ht="12.75" hidden="1">
      <c r="A71" s="2" t="s">
        <v>103</v>
      </c>
      <c r="B71" s="2">
        <f>+B83</f>
        <v>63049020</v>
      </c>
      <c r="C71" s="2">
        <f aca="true" t="shared" si="9" ref="C71:K71">+C83</f>
        <v>67005334</v>
      </c>
      <c r="D71" s="2">
        <f t="shared" si="9"/>
        <v>0</v>
      </c>
      <c r="E71" s="2">
        <f t="shared" si="9"/>
        <v>81035196</v>
      </c>
      <c r="F71" s="2">
        <f t="shared" si="9"/>
        <v>70262997</v>
      </c>
      <c r="G71" s="2">
        <f t="shared" si="9"/>
        <v>70262997</v>
      </c>
      <c r="H71" s="2">
        <f t="shared" si="9"/>
        <v>49022524</v>
      </c>
      <c r="I71" s="2">
        <f t="shared" si="9"/>
        <v>8381556</v>
      </c>
      <c r="J71" s="2">
        <f t="shared" si="9"/>
        <v>8833428</v>
      </c>
      <c r="K71" s="2">
        <f t="shared" si="9"/>
        <v>9310800</v>
      </c>
    </row>
    <row r="72" spans="1:11" ht="12.75" hidden="1">
      <c r="A72" s="2" t="s">
        <v>104</v>
      </c>
      <c r="B72" s="2">
        <f>+B77</f>
        <v>70921720</v>
      </c>
      <c r="C72" s="2">
        <f aca="true" t="shared" si="10" ref="C72:K72">+C77</f>
        <v>71916366</v>
      </c>
      <c r="D72" s="2">
        <f t="shared" si="10"/>
        <v>0</v>
      </c>
      <c r="E72" s="2">
        <f t="shared" si="10"/>
        <v>66605496</v>
      </c>
      <c r="F72" s="2">
        <f t="shared" si="10"/>
        <v>82983221</v>
      </c>
      <c r="G72" s="2">
        <f t="shared" si="10"/>
        <v>82983221</v>
      </c>
      <c r="H72" s="2">
        <f t="shared" si="10"/>
        <v>83494512</v>
      </c>
      <c r="I72" s="2">
        <f t="shared" si="10"/>
        <v>87341676</v>
      </c>
      <c r="J72" s="2">
        <f t="shared" si="10"/>
        <v>110031036</v>
      </c>
      <c r="K72" s="2">
        <f t="shared" si="10"/>
        <v>134955432</v>
      </c>
    </row>
    <row r="73" spans="1:11" ht="12.75" hidden="1">
      <c r="A73" s="2" t="s">
        <v>105</v>
      </c>
      <c r="B73" s="2">
        <f>+B74</f>
        <v>-31946147.83333333</v>
      </c>
      <c r="C73" s="2">
        <f aca="true" t="shared" si="11" ref="C73:K73">+(C78+C80+C81+C82)-(B78+B80+B81+B82)</f>
        <v>-20038523</v>
      </c>
      <c r="D73" s="2">
        <f t="shared" si="11"/>
        <v>-52956986</v>
      </c>
      <c r="E73" s="2">
        <f t="shared" si="11"/>
        <v>-14429700</v>
      </c>
      <c r="F73" s="2">
        <f>+(F78+F80+F81+F82)-(D78+D80+D81+D82)</f>
        <v>10835159</v>
      </c>
      <c r="G73" s="2">
        <f>+(G78+G80+G81+G82)-(D78+D80+D81+D82)</f>
        <v>10835159</v>
      </c>
      <c r="H73" s="2">
        <f>+(H78+H80+H81+H82)-(D78+D80+D81+D82)</f>
        <v>115122594</v>
      </c>
      <c r="I73" s="2">
        <f>+(I78+I80+I81+I82)-(E78+E80+E81+E82)</f>
        <v>93389820</v>
      </c>
      <c r="J73" s="2">
        <f t="shared" si="11"/>
        <v>22237488</v>
      </c>
      <c r="K73" s="2">
        <f t="shared" si="11"/>
        <v>24447024</v>
      </c>
    </row>
    <row r="74" spans="1:11" ht="12.75" hidden="1">
      <c r="A74" s="2" t="s">
        <v>106</v>
      </c>
      <c r="B74" s="2">
        <f>+TREND(C74:E74)</f>
        <v>-31946147.83333333</v>
      </c>
      <c r="C74" s="2">
        <f>+C73</f>
        <v>-20038523</v>
      </c>
      <c r="D74" s="2">
        <f aca="true" t="shared" si="12" ref="D74:K74">+D73</f>
        <v>-52956986</v>
      </c>
      <c r="E74" s="2">
        <f t="shared" si="12"/>
        <v>-14429700</v>
      </c>
      <c r="F74" s="2">
        <f t="shared" si="12"/>
        <v>10835159</v>
      </c>
      <c r="G74" s="2">
        <f t="shared" si="12"/>
        <v>10835159</v>
      </c>
      <c r="H74" s="2">
        <f t="shared" si="12"/>
        <v>115122594</v>
      </c>
      <c r="I74" s="2">
        <f t="shared" si="12"/>
        <v>93389820</v>
      </c>
      <c r="J74" s="2">
        <f t="shared" si="12"/>
        <v>22237488</v>
      </c>
      <c r="K74" s="2">
        <f t="shared" si="12"/>
        <v>24447024</v>
      </c>
    </row>
    <row r="75" spans="1:11" ht="12.75" hidden="1">
      <c r="A75" s="2" t="s">
        <v>107</v>
      </c>
      <c r="B75" s="2">
        <f>+B84-(((B80+B81+B78)*B70)-B79)</f>
        <v>48153446.955907166</v>
      </c>
      <c r="C75" s="2">
        <f aca="true" t="shared" si="13" ref="C75:K75">+C84-(((C80+C81+C78)*C70)-C79)</f>
        <v>56022517.96078834</v>
      </c>
      <c r="D75" s="2">
        <f t="shared" si="13"/>
        <v>308339</v>
      </c>
      <c r="E75" s="2">
        <f t="shared" si="13"/>
        <v>17618278.02670122</v>
      </c>
      <c r="F75" s="2">
        <f t="shared" si="13"/>
        <v>-9174273.246293044</v>
      </c>
      <c r="G75" s="2">
        <f t="shared" si="13"/>
        <v>-9174273.246293044</v>
      </c>
      <c r="H75" s="2">
        <f t="shared" si="13"/>
        <v>123104593.03866555</v>
      </c>
      <c r="I75" s="2">
        <f t="shared" si="13"/>
        <v>-7577238.013462439</v>
      </c>
      <c r="J75" s="2">
        <f t="shared" si="13"/>
        <v>-8124269.44739686</v>
      </c>
      <c r="K75" s="2">
        <f t="shared" si="13"/>
        <v>-8668432.402377106</v>
      </c>
    </row>
    <row r="76" spans="1:11" ht="12.75" hidden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3.5" hidden="1">
      <c r="A77" s="1" t="s">
        <v>66</v>
      </c>
      <c r="B77" s="3">
        <v>70921720</v>
      </c>
      <c r="C77" s="3">
        <v>71916366</v>
      </c>
      <c r="D77" s="3">
        <v>0</v>
      </c>
      <c r="E77" s="3">
        <v>66605496</v>
      </c>
      <c r="F77" s="3">
        <v>82983221</v>
      </c>
      <c r="G77" s="3">
        <v>82983221</v>
      </c>
      <c r="H77" s="3">
        <v>83494512</v>
      </c>
      <c r="I77" s="3">
        <v>87341676</v>
      </c>
      <c r="J77" s="3">
        <v>110031036</v>
      </c>
      <c r="K77" s="3">
        <v>134955432</v>
      </c>
    </row>
    <row r="78" spans="1:11" ht="13.5" hidden="1">
      <c r="A78" s="1" t="s">
        <v>67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3.5" hidden="1">
      <c r="A79" s="1" t="s">
        <v>68</v>
      </c>
      <c r="B79" s="3">
        <v>113046054</v>
      </c>
      <c r="C79" s="3">
        <v>105363172</v>
      </c>
      <c r="D79" s="3">
        <v>0</v>
      </c>
      <c r="E79" s="3">
        <v>0</v>
      </c>
      <c r="F79" s="3">
        <v>0</v>
      </c>
      <c r="G79" s="3">
        <v>0</v>
      </c>
      <c r="H79" s="3">
        <v>190697061</v>
      </c>
      <c r="I79" s="3">
        <v>0</v>
      </c>
      <c r="J79" s="3">
        <v>0</v>
      </c>
      <c r="K79" s="3">
        <v>0</v>
      </c>
    </row>
    <row r="80" spans="1:11" ht="13.5" hidden="1">
      <c r="A80" s="1" t="s">
        <v>69</v>
      </c>
      <c r="B80" s="3">
        <v>33544091</v>
      </c>
      <c r="C80" s="3">
        <v>48484863</v>
      </c>
      <c r="D80" s="3">
        <v>0</v>
      </c>
      <c r="E80" s="3">
        <v>-14429700</v>
      </c>
      <c r="F80" s="3">
        <v>10835159</v>
      </c>
      <c r="G80" s="3">
        <v>10835159</v>
      </c>
      <c r="H80" s="3">
        <v>65170015</v>
      </c>
      <c r="I80" s="3">
        <v>78960120</v>
      </c>
      <c r="J80" s="3">
        <v>101197608</v>
      </c>
      <c r="K80" s="3">
        <v>125644632</v>
      </c>
    </row>
    <row r="81" spans="1:11" ht="13.5" hidden="1">
      <c r="A81" s="1" t="s">
        <v>70</v>
      </c>
      <c r="B81" s="3">
        <v>39451418</v>
      </c>
      <c r="C81" s="3">
        <v>4472123</v>
      </c>
      <c r="D81" s="3">
        <v>0</v>
      </c>
      <c r="E81" s="3">
        <v>0</v>
      </c>
      <c r="F81" s="3">
        <v>0</v>
      </c>
      <c r="G81" s="3">
        <v>0</v>
      </c>
      <c r="H81" s="3">
        <v>49952579</v>
      </c>
      <c r="I81" s="3">
        <v>0</v>
      </c>
      <c r="J81" s="3">
        <v>0</v>
      </c>
      <c r="K81" s="3">
        <v>0</v>
      </c>
    </row>
    <row r="82" spans="1:11" ht="13.5" hidden="1">
      <c r="A82" s="1" t="s">
        <v>71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</row>
    <row r="83" spans="1:11" ht="13.5" hidden="1">
      <c r="A83" s="1" t="s">
        <v>72</v>
      </c>
      <c r="B83" s="3">
        <v>63049020</v>
      </c>
      <c r="C83" s="3">
        <v>67005334</v>
      </c>
      <c r="D83" s="3">
        <v>0</v>
      </c>
      <c r="E83" s="3">
        <v>81035196</v>
      </c>
      <c r="F83" s="3">
        <v>70262997</v>
      </c>
      <c r="G83" s="3">
        <v>70262997</v>
      </c>
      <c r="H83" s="3">
        <v>49022524</v>
      </c>
      <c r="I83" s="3">
        <v>8381556</v>
      </c>
      <c r="J83" s="3">
        <v>8833428</v>
      </c>
      <c r="K83" s="3">
        <v>9310800</v>
      </c>
    </row>
    <row r="84" spans="1:11" ht="13.5" hidden="1">
      <c r="A84" s="1" t="s">
        <v>73</v>
      </c>
      <c r="B84" s="3">
        <v>0</v>
      </c>
      <c r="C84" s="3">
        <v>0</v>
      </c>
      <c r="D84" s="3">
        <v>308339</v>
      </c>
      <c r="E84" s="3">
        <v>62466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</row>
    <row r="85" spans="1:11" ht="13.5" hidden="1">
      <c r="A85" s="1" t="s">
        <v>74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11" width="9.7109375" style="0" customWidth="1"/>
  </cols>
  <sheetData>
    <row r="1" spans="1:11" ht="18" customHeight="1">
      <c r="A1" s="109" t="s">
        <v>88</v>
      </c>
      <c r="B1" s="110"/>
      <c r="C1" s="110"/>
      <c r="D1" s="111"/>
      <c r="E1" s="111"/>
      <c r="F1" s="111"/>
      <c r="G1" s="111"/>
      <c r="H1" s="111"/>
      <c r="I1" s="111"/>
      <c r="J1" s="111"/>
      <c r="K1" s="111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12" t="s">
        <v>5</v>
      </c>
      <c r="F2" s="113"/>
      <c r="G2" s="113"/>
      <c r="H2" s="113"/>
      <c r="I2" s="114" t="s">
        <v>6</v>
      </c>
      <c r="J2" s="115"/>
      <c r="K2" s="116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9</v>
      </c>
      <c r="E3" s="13" t="s">
        <v>10</v>
      </c>
      <c r="F3" s="14" t="s">
        <v>11</v>
      </c>
      <c r="G3" s="15" t="s">
        <v>12</v>
      </c>
      <c r="H3" s="16" t="s">
        <v>13</v>
      </c>
      <c r="I3" s="13" t="s">
        <v>14</v>
      </c>
      <c r="J3" s="14" t="s">
        <v>15</v>
      </c>
      <c r="K3" s="15" t="s">
        <v>16</v>
      </c>
    </row>
    <row r="4" spans="1:11" ht="12.75">
      <c r="A4" s="17" t="s">
        <v>17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2.75">
      <c r="A5" s="22" t="s">
        <v>18</v>
      </c>
      <c r="B5" s="6">
        <v>17549438</v>
      </c>
      <c r="C5" s="6">
        <v>30001637</v>
      </c>
      <c r="D5" s="23">
        <v>36235580</v>
      </c>
      <c r="E5" s="24">
        <v>19208936</v>
      </c>
      <c r="F5" s="6">
        <v>38024080</v>
      </c>
      <c r="G5" s="25">
        <v>38024080</v>
      </c>
      <c r="H5" s="26">
        <v>1131594</v>
      </c>
      <c r="I5" s="24">
        <v>38500000</v>
      </c>
      <c r="J5" s="6">
        <v>38500005</v>
      </c>
      <c r="K5" s="25">
        <v>38500005</v>
      </c>
    </row>
    <row r="6" spans="1:11" ht="12.75">
      <c r="A6" s="22" t="s">
        <v>19</v>
      </c>
      <c r="B6" s="6">
        <v>8256899</v>
      </c>
      <c r="C6" s="6">
        <v>7637890</v>
      </c>
      <c r="D6" s="23">
        <v>32199944</v>
      </c>
      <c r="E6" s="24">
        <v>49862596</v>
      </c>
      <c r="F6" s="6">
        <v>2583000</v>
      </c>
      <c r="G6" s="25">
        <v>2583000</v>
      </c>
      <c r="H6" s="26">
        <v>-204579</v>
      </c>
      <c r="I6" s="24">
        <v>11540943</v>
      </c>
      <c r="J6" s="6">
        <v>12618678</v>
      </c>
      <c r="K6" s="25">
        <v>12756957</v>
      </c>
    </row>
    <row r="7" spans="1:11" ht="12.75">
      <c r="A7" s="22" t="s">
        <v>20</v>
      </c>
      <c r="B7" s="6">
        <v>9010678</v>
      </c>
      <c r="C7" s="6">
        <v>12441897</v>
      </c>
      <c r="D7" s="23">
        <v>0</v>
      </c>
      <c r="E7" s="24">
        <v>4013</v>
      </c>
      <c r="F7" s="6">
        <v>12068000</v>
      </c>
      <c r="G7" s="25">
        <v>12068000</v>
      </c>
      <c r="H7" s="26">
        <v>-1782715</v>
      </c>
      <c r="I7" s="24">
        <v>12200000</v>
      </c>
      <c r="J7" s="6">
        <v>12500001</v>
      </c>
      <c r="K7" s="25">
        <v>12700001</v>
      </c>
    </row>
    <row r="8" spans="1:11" ht="12.75">
      <c r="A8" s="22" t="s">
        <v>21</v>
      </c>
      <c r="B8" s="6">
        <v>175284933</v>
      </c>
      <c r="C8" s="6">
        <v>167897506</v>
      </c>
      <c r="D8" s="23">
        <v>56569328</v>
      </c>
      <c r="E8" s="24">
        <v>36897346</v>
      </c>
      <c r="F8" s="6">
        <v>179801000</v>
      </c>
      <c r="G8" s="25">
        <v>179801000</v>
      </c>
      <c r="H8" s="26">
        <v>0</v>
      </c>
      <c r="I8" s="24">
        <v>201951200</v>
      </c>
      <c r="J8" s="6">
        <v>212119800</v>
      </c>
      <c r="K8" s="25">
        <v>224961750</v>
      </c>
    </row>
    <row r="9" spans="1:11" ht="12.75">
      <c r="A9" s="22" t="s">
        <v>22</v>
      </c>
      <c r="B9" s="6">
        <v>3982834</v>
      </c>
      <c r="C9" s="6">
        <v>12057597</v>
      </c>
      <c r="D9" s="23">
        <v>13538223</v>
      </c>
      <c r="E9" s="24">
        <v>3950048</v>
      </c>
      <c r="F9" s="6">
        <v>9211012</v>
      </c>
      <c r="G9" s="25">
        <v>9211012</v>
      </c>
      <c r="H9" s="26">
        <v>717853</v>
      </c>
      <c r="I9" s="24">
        <v>10856000</v>
      </c>
      <c r="J9" s="6">
        <v>11562006</v>
      </c>
      <c r="K9" s="25">
        <v>12051006</v>
      </c>
    </row>
    <row r="10" spans="1:11" ht="20.25">
      <c r="A10" s="27" t="s">
        <v>97</v>
      </c>
      <c r="B10" s="28">
        <f>SUM(B5:B9)</f>
        <v>214084782</v>
      </c>
      <c r="C10" s="29">
        <f aca="true" t="shared" si="0" ref="C10:K10">SUM(C5:C9)</f>
        <v>230036527</v>
      </c>
      <c r="D10" s="30">
        <f t="shared" si="0"/>
        <v>138543075</v>
      </c>
      <c r="E10" s="28">
        <f t="shared" si="0"/>
        <v>109922939</v>
      </c>
      <c r="F10" s="29">
        <f t="shared" si="0"/>
        <v>241687092</v>
      </c>
      <c r="G10" s="31">
        <f t="shared" si="0"/>
        <v>241687092</v>
      </c>
      <c r="H10" s="32">
        <f t="shared" si="0"/>
        <v>-137847</v>
      </c>
      <c r="I10" s="28">
        <f t="shared" si="0"/>
        <v>275048143</v>
      </c>
      <c r="J10" s="29">
        <f t="shared" si="0"/>
        <v>287300490</v>
      </c>
      <c r="K10" s="31">
        <f t="shared" si="0"/>
        <v>300969719</v>
      </c>
    </row>
    <row r="11" spans="1:11" ht="12.75">
      <c r="A11" s="22" t="s">
        <v>23</v>
      </c>
      <c r="B11" s="6">
        <v>71598247</v>
      </c>
      <c r="C11" s="6">
        <v>72956147</v>
      </c>
      <c r="D11" s="23">
        <v>31856859</v>
      </c>
      <c r="E11" s="24">
        <v>43663131</v>
      </c>
      <c r="F11" s="6">
        <v>96218020</v>
      </c>
      <c r="G11" s="25">
        <v>96218020</v>
      </c>
      <c r="H11" s="26">
        <v>7696402</v>
      </c>
      <c r="I11" s="24">
        <v>103675813</v>
      </c>
      <c r="J11" s="6">
        <v>113784200</v>
      </c>
      <c r="K11" s="25">
        <v>126300456</v>
      </c>
    </row>
    <row r="12" spans="1:11" ht="12.75">
      <c r="A12" s="22" t="s">
        <v>24</v>
      </c>
      <c r="B12" s="6">
        <v>17691165</v>
      </c>
      <c r="C12" s="6">
        <v>15652732</v>
      </c>
      <c r="D12" s="23">
        <v>1955751</v>
      </c>
      <c r="E12" s="24">
        <v>3111703</v>
      </c>
      <c r="F12" s="6">
        <v>19347124</v>
      </c>
      <c r="G12" s="25">
        <v>19347124</v>
      </c>
      <c r="H12" s="26">
        <v>1575877</v>
      </c>
      <c r="I12" s="24">
        <v>20700755</v>
      </c>
      <c r="J12" s="6">
        <v>22149808</v>
      </c>
      <c r="K12" s="25">
        <v>23700293</v>
      </c>
    </row>
    <row r="13" spans="1:11" ht="12.75">
      <c r="A13" s="22" t="s">
        <v>98</v>
      </c>
      <c r="B13" s="6">
        <v>17853567</v>
      </c>
      <c r="C13" s="6">
        <v>32038636</v>
      </c>
      <c r="D13" s="23">
        <v>6366932</v>
      </c>
      <c r="E13" s="24">
        <v>0</v>
      </c>
      <c r="F13" s="6">
        <v>30570000</v>
      </c>
      <c r="G13" s="25">
        <v>30570000</v>
      </c>
      <c r="H13" s="26">
        <v>0</v>
      </c>
      <c r="I13" s="24">
        <v>31500000</v>
      </c>
      <c r="J13" s="6">
        <v>32000000</v>
      </c>
      <c r="K13" s="25">
        <v>33000000</v>
      </c>
    </row>
    <row r="14" spans="1:11" ht="12.75">
      <c r="A14" s="22" t="s">
        <v>25</v>
      </c>
      <c r="B14" s="6">
        <v>1634831</v>
      </c>
      <c r="C14" s="6">
        <v>1595142</v>
      </c>
      <c r="D14" s="23">
        <v>865659</v>
      </c>
      <c r="E14" s="24">
        <v>1442171</v>
      </c>
      <c r="F14" s="6">
        <v>820012</v>
      </c>
      <c r="G14" s="25">
        <v>820012</v>
      </c>
      <c r="H14" s="26">
        <v>0</v>
      </c>
      <c r="I14" s="24">
        <v>1232000</v>
      </c>
      <c r="J14" s="6">
        <v>1321000</v>
      </c>
      <c r="K14" s="25">
        <v>1400000</v>
      </c>
    </row>
    <row r="15" spans="1:11" ht="12.75">
      <c r="A15" s="22" t="s">
        <v>26</v>
      </c>
      <c r="B15" s="6">
        <v>11065903</v>
      </c>
      <c r="C15" s="6">
        <v>17486698</v>
      </c>
      <c r="D15" s="23">
        <v>24497989</v>
      </c>
      <c r="E15" s="24">
        <v>20075010</v>
      </c>
      <c r="F15" s="6">
        <v>6121000</v>
      </c>
      <c r="G15" s="25">
        <v>6121000</v>
      </c>
      <c r="H15" s="26">
        <v>416589</v>
      </c>
      <c r="I15" s="24">
        <v>9728000</v>
      </c>
      <c r="J15" s="6">
        <v>10628000</v>
      </c>
      <c r="K15" s="25">
        <v>11328000</v>
      </c>
    </row>
    <row r="16" spans="1:11" ht="12.75">
      <c r="A16" s="22" t="s">
        <v>21</v>
      </c>
      <c r="B16" s="6">
        <v>6793914</v>
      </c>
      <c r="C16" s="6">
        <v>12742311</v>
      </c>
      <c r="D16" s="23">
        <v>270982</v>
      </c>
      <c r="E16" s="24">
        <v>4617984</v>
      </c>
      <c r="F16" s="6">
        <v>12</v>
      </c>
      <c r="G16" s="25">
        <v>12</v>
      </c>
      <c r="H16" s="26">
        <v>0</v>
      </c>
      <c r="I16" s="24">
        <v>2298012</v>
      </c>
      <c r="J16" s="6">
        <v>2383012</v>
      </c>
      <c r="K16" s="25">
        <v>2383012</v>
      </c>
    </row>
    <row r="17" spans="1:11" ht="12.75">
      <c r="A17" s="22" t="s">
        <v>27</v>
      </c>
      <c r="B17" s="6">
        <v>38618349</v>
      </c>
      <c r="C17" s="6">
        <v>87245930</v>
      </c>
      <c r="D17" s="23">
        <v>15000121</v>
      </c>
      <c r="E17" s="24">
        <v>22520426</v>
      </c>
      <c r="F17" s="6">
        <v>99431458</v>
      </c>
      <c r="G17" s="25">
        <v>99431458</v>
      </c>
      <c r="H17" s="26">
        <v>8967144</v>
      </c>
      <c r="I17" s="24">
        <v>115074498</v>
      </c>
      <c r="J17" s="6">
        <v>114944927</v>
      </c>
      <c r="K17" s="25">
        <v>119217197</v>
      </c>
    </row>
    <row r="18" spans="1:11" ht="12.75">
      <c r="A18" s="33" t="s">
        <v>28</v>
      </c>
      <c r="B18" s="34">
        <f>SUM(B11:B17)</f>
        <v>165255976</v>
      </c>
      <c r="C18" s="35">
        <f aca="true" t="shared" si="1" ref="C18:K18">SUM(C11:C17)</f>
        <v>239717596</v>
      </c>
      <c r="D18" s="36">
        <f t="shared" si="1"/>
        <v>80814293</v>
      </c>
      <c r="E18" s="34">
        <f t="shared" si="1"/>
        <v>95430425</v>
      </c>
      <c r="F18" s="35">
        <f t="shared" si="1"/>
        <v>252507626</v>
      </c>
      <c r="G18" s="37">
        <f t="shared" si="1"/>
        <v>252507626</v>
      </c>
      <c r="H18" s="38">
        <f t="shared" si="1"/>
        <v>18656012</v>
      </c>
      <c r="I18" s="34">
        <f t="shared" si="1"/>
        <v>284209078</v>
      </c>
      <c r="J18" s="35">
        <f t="shared" si="1"/>
        <v>297210947</v>
      </c>
      <c r="K18" s="37">
        <f t="shared" si="1"/>
        <v>317328958</v>
      </c>
    </row>
    <row r="19" spans="1:11" ht="12.75">
      <c r="A19" s="33" t="s">
        <v>29</v>
      </c>
      <c r="B19" s="39">
        <f>+B10-B18</f>
        <v>48828806</v>
      </c>
      <c r="C19" s="40">
        <f aca="true" t="shared" si="2" ref="C19:K19">+C10-C18</f>
        <v>-9681069</v>
      </c>
      <c r="D19" s="41">
        <f t="shared" si="2"/>
        <v>57728782</v>
      </c>
      <c r="E19" s="39">
        <f t="shared" si="2"/>
        <v>14492514</v>
      </c>
      <c r="F19" s="40">
        <f t="shared" si="2"/>
        <v>-10820534</v>
      </c>
      <c r="G19" s="42">
        <f t="shared" si="2"/>
        <v>-10820534</v>
      </c>
      <c r="H19" s="43">
        <f t="shared" si="2"/>
        <v>-18793859</v>
      </c>
      <c r="I19" s="39">
        <f t="shared" si="2"/>
        <v>-9160935</v>
      </c>
      <c r="J19" s="40">
        <f t="shared" si="2"/>
        <v>-9910457</v>
      </c>
      <c r="K19" s="42">
        <f t="shared" si="2"/>
        <v>-16359239</v>
      </c>
    </row>
    <row r="20" spans="1:11" ht="20.25">
      <c r="A20" s="44" t="s">
        <v>30</v>
      </c>
      <c r="B20" s="45">
        <v>33179487</v>
      </c>
      <c r="C20" s="46">
        <v>44926782</v>
      </c>
      <c r="D20" s="47">
        <v>-31030217</v>
      </c>
      <c r="E20" s="45">
        <v>0</v>
      </c>
      <c r="F20" s="46">
        <v>48175000</v>
      </c>
      <c r="G20" s="48">
        <v>48175000</v>
      </c>
      <c r="H20" s="49">
        <v>0</v>
      </c>
      <c r="I20" s="45">
        <v>46289800</v>
      </c>
      <c r="J20" s="46">
        <v>48618200</v>
      </c>
      <c r="K20" s="48">
        <v>52181530</v>
      </c>
    </row>
    <row r="21" spans="1:11" ht="12.75">
      <c r="A21" s="22" t="s">
        <v>99</v>
      </c>
      <c r="B21" s="50">
        <v>0</v>
      </c>
      <c r="C21" s="51">
        <v>0</v>
      </c>
      <c r="D21" s="52">
        <v>0</v>
      </c>
      <c r="E21" s="50">
        <v>0</v>
      </c>
      <c r="F21" s="51">
        <v>0</v>
      </c>
      <c r="G21" s="53">
        <v>0</v>
      </c>
      <c r="H21" s="54">
        <v>0</v>
      </c>
      <c r="I21" s="50">
        <v>0</v>
      </c>
      <c r="J21" s="51">
        <v>0</v>
      </c>
      <c r="K21" s="53">
        <v>0</v>
      </c>
    </row>
    <row r="22" spans="1:11" ht="12.75">
      <c r="A22" s="55" t="s">
        <v>100</v>
      </c>
      <c r="B22" s="56">
        <f>SUM(B19:B21)</f>
        <v>82008293</v>
      </c>
      <c r="C22" s="57">
        <f aca="true" t="shared" si="3" ref="C22:K22">SUM(C19:C21)</f>
        <v>35245713</v>
      </c>
      <c r="D22" s="58">
        <f t="shared" si="3"/>
        <v>26698565</v>
      </c>
      <c r="E22" s="56">
        <f t="shared" si="3"/>
        <v>14492514</v>
      </c>
      <c r="F22" s="57">
        <f t="shared" si="3"/>
        <v>37354466</v>
      </c>
      <c r="G22" s="59">
        <f t="shared" si="3"/>
        <v>37354466</v>
      </c>
      <c r="H22" s="60">
        <f t="shared" si="3"/>
        <v>-18793859</v>
      </c>
      <c r="I22" s="56">
        <f t="shared" si="3"/>
        <v>37128865</v>
      </c>
      <c r="J22" s="57">
        <f t="shared" si="3"/>
        <v>38707743</v>
      </c>
      <c r="K22" s="59">
        <f t="shared" si="3"/>
        <v>35822291</v>
      </c>
    </row>
    <row r="23" spans="1:11" ht="12.75">
      <c r="A23" s="61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2.75">
      <c r="A24" s="62" t="s">
        <v>32</v>
      </c>
      <c r="B24" s="39">
        <f>SUM(B22:B23)</f>
        <v>82008293</v>
      </c>
      <c r="C24" s="40">
        <f aca="true" t="shared" si="4" ref="C24:K24">SUM(C22:C23)</f>
        <v>35245713</v>
      </c>
      <c r="D24" s="41">
        <f t="shared" si="4"/>
        <v>26698565</v>
      </c>
      <c r="E24" s="39">
        <f t="shared" si="4"/>
        <v>14492514</v>
      </c>
      <c r="F24" s="40">
        <f t="shared" si="4"/>
        <v>37354466</v>
      </c>
      <c r="G24" s="42">
        <f t="shared" si="4"/>
        <v>37354466</v>
      </c>
      <c r="H24" s="43">
        <f t="shared" si="4"/>
        <v>-18793859</v>
      </c>
      <c r="I24" s="39">
        <f t="shared" si="4"/>
        <v>37128865</v>
      </c>
      <c r="J24" s="40">
        <f t="shared" si="4"/>
        <v>38707743</v>
      </c>
      <c r="K24" s="42">
        <f t="shared" si="4"/>
        <v>35822291</v>
      </c>
    </row>
    <row r="25" spans="1:11" ht="4.5" customHeight="1">
      <c r="A25" s="63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2.75">
      <c r="A26" s="64" t="s">
        <v>101</v>
      </c>
      <c r="B26" s="65"/>
      <c r="C26" s="66"/>
      <c r="D26" s="67"/>
      <c r="E26" s="65"/>
      <c r="F26" s="66"/>
      <c r="G26" s="67"/>
      <c r="H26" s="68"/>
      <c r="I26" s="65"/>
      <c r="J26" s="66"/>
      <c r="K26" s="67"/>
    </row>
    <row r="27" spans="1:11" ht="12.75">
      <c r="A27" s="33" t="s">
        <v>33</v>
      </c>
      <c r="B27" s="7">
        <v>104583460</v>
      </c>
      <c r="C27" s="7">
        <v>108748399</v>
      </c>
      <c r="D27" s="69">
        <v>78600178</v>
      </c>
      <c r="E27" s="70">
        <v>18324000</v>
      </c>
      <c r="F27" s="7">
        <v>83297421</v>
      </c>
      <c r="G27" s="71">
        <v>83297421</v>
      </c>
      <c r="H27" s="72">
        <v>13185088</v>
      </c>
      <c r="I27" s="70">
        <v>140539801</v>
      </c>
      <c r="J27" s="7">
        <v>80918200</v>
      </c>
      <c r="K27" s="71">
        <v>86765981</v>
      </c>
    </row>
    <row r="28" spans="1:11" ht="12.75">
      <c r="A28" s="73" t="s">
        <v>34</v>
      </c>
      <c r="B28" s="6">
        <v>93284667</v>
      </c>
      <c r="C28" s="6">
        <v>44926782</v>
      </c>
      <c r="D28" s="23">
        <v>3348911</v>
      </c>
      <c r="E28" s="24">
        <v>10824000</v>
      </c>
      <c r="F28" s="6">
        <v>58857471</v>
      </c>
      <c r="G28" s="25">
        <v>58857471</v>
      </c>
      <c r="H28" s="26">
        <v>4754407</v>
      </c>
      <c r="I28" s="24">
        <v>46289801</v>
      </c>
      <c r="J28" s="6">
        <v>48283200</v>
      </c>
      <c r="K28" s="25">
        <v>51846530</v>
      </c>
    </row>
    <row r="29" spans="1:11" ht="12.75">
      <c r="A29" s="22"/>
      <c r="B29" s="6"/>
      <c r="C29" s="6"/>
      <c r="D29" s="23"/>
      <c r="E29" s="24"/>
      <c r="F29" s="6"/>
      <c r="G29" s="25"/>
      <c r="H29" s="26"/>
      <c r="I29" s="24"/>
      <c r="J29" s="6"/>
      <c r="K29" s="25"/>
    </row>
    <row r="30" spans="1:11" ht="12.75">
      <c r="A30" s="22" t="s">
        <v>35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2.75">
      <c r="A31" s="22" t="s">
        <v>36</v>
      </c>
      <c r="B31" s="6">
        <v>11298793</v>
      </c>
      <c r="C31" s="6">
        <v>63821617</v>
      </c>
      <c r="D31" s="23">
        <v>0</v>
      </c>
      <c r="E31" s="24">
        <v>7500000</v>
      </c>
      <c r="F31" s="6">
        <v>24359950</v>
      </c>
      <c r="G31" s="25">
        <v>24359950</v>
      </c>
      <c r="H31" s="26">
        <v>8430681</v>
      </c>
      <c r="I31" s="24">
        <v>94250000</v>
      </c>
      <c r="J31" s="6">
        <v>32635000</v>
      </c>
      <c r="K31" s="25">
        <v>34919451</v>
      </c>
    </row>
    <row r="32" spans="1:11" ht="12.75">
      <c r="A32" s="33" t="s">
        <v>37</v>
      </c>
      <c r="B32" s="7">
        <f>SUM(B28:B31)</f>
        <v>104583460</v>
      </c>
      <c r="C32" s="7">
        <f aca="true" t="shared" si="5" ref="C32:K32">SUM(C28:C31)</f>
        <v>108748399</v>
      </c>
      <c r="D32" s="69">
        <f t="shared" si="5"/>
        <v>3348911</v>
      </c>
      <c r="E32" s="70">
        <f t="shared" si="5"/>
        <v>18324000</v>
      </c>
      <c r="F32" s="7">
        <f t="shared" si="5"/>
        <v>83217421</v>
      </c>
      <c r="G32" s="71">
        <f t="shared" si="5"/>
        <v>83217421</v>
      </c>
      <c r="H32" s="72">
        <f t="shared" si="5"/>
        <v>13185088</v>
      </c>
      <c r="I32" s="70">
        <f t="shared" si="5"/>
        <v>140539801</v>
      </c>
      <c r="J32" s="7">
        <f t="shared" si="5"/>
        <v>80918200</v>
      </c>
      <c r="K32" s="71">
        <f t="shared" si="5"/>
        <v>86765981</v>
      </c>
    </row>
    <row r="33" spans="1:11" ht="4.5" customHeight="1">
      <c r="A33" s="33"/>
      <c r="B33" s="74"/>
      <c r="C33" s="75"/>
      <c r="D33" s="76"/>
      <c r="E33" s="74"/>
      <c r="F33" s="75"/>
      <c r="G33" s="76"/>
      <c r="H33" s="77"/>
      <c r="I33" s="74"/>
      <c r="J33" s="75"/>
      <c r="K33" s="76"/>
    </row>
    <row r="34" spans="1:11" ht="12.75">
      <c r="A34" s="64" t="s">
        <v>38</v>
      </c>
      <c r="B34" s="65"/>
      <c r="C34" s="66"/>
      <c r="D34" s="67"/>
      <c r="E34" s="65"/>
      <c r="F34" s="66"/>
      <c r="G34" s="67"/>
      <c r="H34" s="68"/>
      <c r="I34" s="65"/>
      <c r="J34" s="66"/>
      <c r="K34" s="67"/>
    </row>
    <row r="35" spans="1:11" ht="12.75">
      <c r="A35" s="22" t="s">
        <v>39</v>
      </c>
      <c r="B35" s="6">
        <v>163963315</v>
      </c>
      <c r="C35" s="6">
        <v>199747308</v>
      </c>
      <c r="D35" s="23">
        <v>471132089</v>
      </c>
      <c r="E35" s="24">
        <v>10531058</v>
      </c>
      <c r="F35" s="6">
        <v>-94228384</v>
      </c>
      <c r="G35" s="25">
        <v>-94228384</v>
      </c>
      <c r="H35" s="26">
        <v>-35881923</v>
      </c>
      <c r="I35" s="24">
        <v>-58906096</v>
      </c>
      <c r="J35" s="6">
        <v>-57990087</v>
      </c>
      <c r="K35" s="25">
        <v>-57990087</v>
      </c>
    </row>
    <row r="36" spans="1:11" ht="12.75">
      <c r="A36" s="22" t="s">
        <v>40</v>
      </c>
      <c r="B36" s="6">
        <v>496885972</v>
      </c>
      <c r="C36" s="6">
        <v>515407702</v>
      </c>
      <c r="D36" s="23">
        <v>248584463</v>
      </c>
      <c r="E36" s="24">
        <v>440845770</v>
      </c>
      <c r="F36" s="6">
        <v>83297361</v>
      </c>
      <c r="G36" s="25">
        <v>83297361</v>
      </c>
      <c r="H36" s="26">
        <v>13185088</v>
      </c>
      <c r="I36" s="24">
        <v>140539741</v>
      </c>
      <c r="J36" s="6">
        <v>80918140</v>
      </c>
      <c r="K36" s="25">
        <v>86765921</v>
      </c>
    </row>
    <row r="37" spans="1:11" ht="12.75">
      <c r="A37" s="22" t="s">
        <v>41</v>
      </c>
      <c r="B37" s="6">
        <v>31481371</v>
      </c>
      <c r="C37" s="6">
        <v>48454155</v>
      </c>
      <c r="D37" s="23">
        <v>174885747</v>
      </c>
      <c r="E37" s="24">
        <v>39540085</v>
      </c>
      <c r="F37" s="6">
        <v>119470594</v>
      </c>
      <c r="G37" s="25">
        <v>119470594</v>
      </c>
      <c r="H37" s="26">
        <v>-3902976</v>
      </c>
      <c r="I37" s="24">
        <v>124156984</v>
      </c>
      <c r="J37" s="6">
        <v>133258683</v>
      </c>
      <c r="K37" s="25">
        <v>133258650</v>
      </c>
    </row>
    <row r="38" spans="1:11" ht="12.75">
      <c r="A38" s="22" t="s">
        <v>42</v>
      </c>
      <c r="B38" s="6">
        <v>20466036</v>
      </c>
      <c r="C38" s="6">
        <v>22553261</v>
      </c>
      <c r="D38" s="23">
        <v>26413101</v>
      </c>
      <c r="E38" s="24">
        <v>21172317</v>
      </c>
      <c r="F38" s="6">
        <v>0</v>
      </c>
      <c r="G38" s="25">
        <v>0</v>
      </c>
      <c r="H38" s="26">
        <v>0</v>
      </c>
      <c r="I38" s="24">
        <v>0</v>
      </c>
      <c r="J38" s="6">
        <v>0</v>
      </c>
      <c r="K38" s="25">
        <v>0</v>
      </c>
    </row>
    <row r="39" spans="1:11" ht="12.75">
      <c r="A39" s="22" t="s">
        <v>43</v>
      </c>
      <c r="B39" s="6">
        <v>608901880</v>
      </c>
      <c r="C39" s="6">
        <v>644147594</v>
      </c>
      <c r="D39" s="23">
        <v>491719139</v>
      </c>
      <c r="E39" s="24">
        <v>376171912</v>
      </c>
      <c r="F39" s="6">
        <v>-167756083</v>
      </c>
      <c r="G39" s="25">
        <v>-167756083</v>
      </c>
      <c r="H39" s="26">
        <v>0</v>
      </c>
      <c r="I39" s="24">
        <v>-79652204</v>
      </c>
      <c r="J39" s="6">
        <v>-149038373</v>
      </c>
      <c r="K39" s="25">
        <v>-140305107</v>
      </c>
    </row>
    <row r="40" spans="1:11" ht="4.5" customHeight="1">
      <c r="A40" s="63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2.75">
      <c r="A41" s="64" t="s">
        <v>44</v>
      </c>
      <c r="B41" s="65"/>
      <c r="C41" s="66"/>
      <c r="D41" s="67"/>
      <c r="E41" s="65"/>
      <c r="F41" s="66"/>
      <c r="G41" s="67"/>
      <c r="H41" s="68"/>
      <c r="I41" s="65"/>
      <c r="J41" s="66"/>
      <c r="K41" s="67"/>
    </row>
    <row r="42" spans="1:11" ht="12.75">
      <c r="A42" s="22" t="s">
        <v>45</v>
      </c>
      <c r="B42" s="6">
        <v>62854782</v>
      </c>
      <c r="C42" s="6">
        <v>101848958</v>
      </c>
      <c r="D42" s="23">
        <v>-68961769</v>
      </c>
      <c r="E42" s="24">
        <v>-95423265</v>
      </c>
      <c r="F42" s="6">
        <v>-218937626</v>
      </c>
      <c r="G42" s="25">
        <v>-218937626</v>
      </c>
      <c r="H42" s="26">
        <v>-19134743</v>
      </c>
      <c r="I42" s="24">
        <v>-246911078</v>
      </c>
      <c r="J42" s="6">
        <v>-258827936</v>
      </c>
      <c r="K42" s="25">
        <v>-277445947</v>
      </c>
    </row>
    <row r="43" spans="1:11" ht="12.75">
      <c r="A43" s="22" t="s">
        <v>46</v>
      </c>
      <c r="B43" s="6">
        <v>-48929313</v>
      </c>
      <c r="C43" s="6">
        <v>-57295952</v>
      </c>
      <c r="D43" s="23">
        <v>22821410</v>
      </c>
      <c r="E43" s="24">
        <v>-22821410</v>
      </c>
      <c r="F43" s="6">
        <v>0</v>
      </c>
      <c r="G43" s="25">
        <v>0</v>
      </c>
      <c r="H43" s="26">
        <v>0</v>
      </c>
      <c r="I43" s="24">
        <v>-14058750</v>
      </c>
      <c r="J43" s="6">
        <v>-14058750</v>
      </c>
      <c r="K43" s="25">
        <v>-14058750</v>
      </c>
    </row>
    <row r="44" spans="1:11" ht="12.75">
      <c r="A44" s="22" t="s">
        <v>47</v>
      </c>
      <c r="B44" s="6">
        <v>-640458</v>
      </c>
      <c r="C44" s="6">
        <v>1353799</v>
      </c>
      <c r="D44" s="23">
        <v>2674373</v>
      </c>
      <c r="E44" s="24">
        <v>-1009703</v>
      </c>
      <c r="F44" s="6">
        <v>-805201</v>
      </c>
      <c r="G44" s="25">
        <v>-805201</v>
      </c>
      <c r="H44" s="26">
        <v>-11990</v>
      </c>
      <c r="I44" s="24">
        <v>0</v>
      </c>
      <c r="J44" s="6">
        <v>-41</v>
      </c>
      <c r="K44" s="25">
        <v>-6</v>
      </c>
    </row>
    <row r="45" spans="1:11" ht="12.75">
      <c r="A45" s="33" t="s">
        <v>48</v>
      </c>
      <c r="B45" s="7">
        <v>116037910</v>
      </c>
      <c r="C45" s="7">
        <v>161944714</v>
      </c>
      <c r="D45" s="69">
        <v>-39429763</v>
      </c>
      <c r="E45" s="70">
        <v>-119254378</v>
      </c>
      <c r="F45" s="7">
        <v>-219742827</v>
      </c>
      <c r="G45" s="71">
        <v>-219742827</v>
      </c>
      <c r="H45" s="72">
        <v>-19146733</v>
      </c>
      <c r="I45" s="70">
        <v>-260969828</v>
      </c>
      <c r="J45" s="7">
        <v>-272886704</v>
      </c>
      <c r="K45" s="71">
        <v>-291504680</v>
      </c>
    </row>
    <row r="46" spans="1:11" ht="4.5" customHeight="1">
      <c r="A46" s="63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2.75">
      <c r="A47" s="64" t="s">
        <v>49</v>
      </c>
      <c r="B47" s="65">
        <v>0</v>
      </c>
      <c r="C47" s="66">
        <v>0</v>
      </c>
      <c r="D47" s="67">
        <v>0</v>
      </c>
      <c r="E47" s="65">
        <v>0</v>
      </c>
      <c r="F47" s="66">
        <v>0</v>
      </c>
      <c r="G47" s="67">
        <v>0</v>
      </c>
      <c r="H47" s="68">
        <v>0</v>
      </c>
      <c r="I47" s="65">
        <v>0</v>
      </c>
      <c r="J47" s="66">
        <v>0</v>
      </c>
      <c r="K47" s="67">
        <v>0</v>
      </c>
    </row>
    <row r="48" spans="1:11" ht="12.75">
      <c r="A48" s="22" t="s">
        <v>50</v>
      </c>
      <c r="B48" s="6">
        <v>116037909</v>
      </c>
      <c r="C48" s="6">
        <v>161944715</v>
      </c>
      <c r="D48" s="23">
        <v>10458040</v>
      </c>
      <c r="E48" s="24">
        <v>1717874</v>
      </c>
      <c r="F48" s="6">
        <v>-139757315</v>
      </c>
      <c r="G48" s="25">
        <v>-139757315</v>
      </c>
      <c r="H48" s="26">
        <v>-40244756</v>
      </c>
      <c r="I48" s="24">
        <v>-90236689</v>
      </c>
      <c r="J48" s="6">
        <v>-89722092</v>
      </c>
      <c r="K48" s="25">
        <v>-89722092</v>
      </c>
    </row>
    <row r="49" spans="1:11" ht="12.75">
      <c r="A49" s="22" t="s">
        <v>51</v>
      </c>
      <c r="B49" s="6">
        <f>+B75</f>
        <v>-4873988.768346325</v>
      </c>
      <c r="C49" s="6">
        <f aca="true" t="shared" si="6" ref="C49:K49">+C75</f>
        <v>34420911.72357908</v>
      </c>
      <c r="D49" s="23">
        <f t="shared" si="6"/>
        <v>156278627</v>
      </c>
      <c r="E49" s="24">
        <f t="shared" si="6"/>
        <v>60483330</v>
      </c>
      <c r="F49" s="6">
        <f t="shared" si="6"/>
        <v>142408243</v>
      </c>
      <c r="G49" s="25">
        <f t="shared" si="6"/>
        <v>142408243</v>
      </c>
      <c r="H49" s="26">
        <f t="shared" si="6"/>
        <v>19046663</v>
      </c>
      <c r="I49" s="24">
        <f t="shared" si="6"/>
        <v>241706984</v>
      </c>
      <c r="J49" s="6">
        <f t="shared" si="6"/>
        <v>190596724</v>
      </c>
      <c r="K49" s="25">
        <f t="shared" si="6"/>
        <v>183162167</v>
      </c>
    </row>
    <row r="50" spans="1:11" ht="12.75">
      <c r="A50" s="33" t="s">
        <v>52</v>
      </c>
      <c r="B50" s="7">
        <f>+B48-B49</f>
        <v>120911897.76834632</v>
      </c>
      <c r="C50" s="7">
        <f aca="true" t="shared" si="7" ref="C50:K50">+C48-C49</f>
        <v>127523803.27642092</v>
      </c>
      <c r="D50" s="69">
        <f t="shared" si="7"/>
        <v>-145820587</v>
      </c>
      <c r="E50" s="70">
        <f t="shared" si="7"/>
        <v>-58765456</v>
      </c>
      <c r="F50" s="7">
        <f t="shared" si="7"/>
        <v>-282165558</v>
      </c>
      <c r="G50" s="71">
        <f t="shared" si="7"/>
        <v>-282165558</v>
      </c>
      <c r="H50" s="72">
        <f t="shared" si="7"/>
        <v>-59291419</v>
      </c>
      <c r="I50" s="70">
        <f t="shared" si="7"/>
        <v>-331943673</v>
      </c>
      <c r="J50" s="7">
        <f t="shared" si="7"/>
        <v>-280318816</v>
      </c>
      <c r="K50" s="71">
        <f t="shared" si="7"/>
        <v>-272884259</v>
      </c>
    </row>
    <row r="51" spans="1:11" ht="4.5" customHeight="1">
      <c r="A51" s="78"/>
      <c r="B51" s="79"/>
      <c r="C51" s="80"/>
      <c r="D51" s="81"/>
      <c r="E51" s="79"/>
      <c r="F51" s="80"/>
      <c r="G51" s="81"/>
      <c r="H51" s="82"/>
      <c r="I51" s="79"/>
      <c r="J51" s="80"/>
      <c r="K51" s="81"/>
    </row>
    <row r="52" spans="1:11" ht="12.75">
      <c r="A52" s="64" t="s">
        <v>53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2.75">
      <c r="A53" s="22" t="s">
        <v>54</v>
      </c>
      <c r="B53" s="6">
        <v>496885972</v>
      </c>
      <c r="C53" s="6">
        <v>515407704</v>
      </c>
      <c r="D53" s="23">
        <v>271380435</v>
      </c>
      <c r="E53" s="24">
        <v>440845770</v>
      </c>
      <c r="F53" s="6">
        <v>83297361</v>
      </c>
      <c r="G53" s="25">
        <v>83297361</v>
      </c>
      <c r="H53" s="26">
        <v>13185088</v>
      </c>
      <c r="I53" s="24">
        <v>140539741</v>
      </c>
      <c r="J53" s="6">
        <v>80918140</v>
      </c>
      <c r="K53" s="25">
        <v>86765921</v>
      </c>
    </row>
    <row r="54" spans="1:11" ht="12.75">
      <c r="A54" s="22" t="s">
        <v>55</v>
      </c>
      <c r="B54" s="6">
        <v>17853567</v>
      </c>
      <c r="C54" s="6">
        <v>32038636</v>
      </c>
      <c r="D54" s="23">
        <v>0</v>
      </c>
      <c r="E54" s="24">
        <v>0</v>
      </c>
      <c r="F54" s="6">
        <v>30570000</v>
      </c>
      <c r="G54" s="25">
        <v>30570000</v>
      </c>
      <c r="H54" s="26">
        <v>0</v>
      </c>
      <c r="I54" s="24">
        <v>31500000</v>
      </c>
      <c r="J54" s="6">
        <v>32000000</v>
      </c>
      <c r="K54" s="25">
        <v>33000000</v>
      </c>
    </row>
    <row r="55" spans="1:11" ht="12.75">
      <c r="A55" s="22" t="s">
        <v>56</v>
      </c>
      <c r="B55" s="6">
        <v>0</v>
      </c>
      <c r="C55" s="6">
        <v>0</v>
      </c>
      <c r="D55" s="23">
        <v>-5145447</v>
      </c>
      <c r="E55" s="24">
        <v>18324000</v>
      </c>
      <c r="F55" s="6">
        <v>9912000</v>
      </c>
      <c r="G55" s="25">
        <v>9912000</v>
      </c>
      <c r="H55" s="26">
        <v>1881766</v>
      </c>
      <c r="I55" s="24">
        <v>11175000</v>
      </c>
      <c r="J55" s="6">
        <v>13134011</v>
      </c>
      <c r="K55" s="25">
        <v>14085640</v>
      </c>
    </row>
    <row r="56" spans="1:11" ht="12.75">
      <c r="A56" s="22" t="s">
        <v>57</v>
      </c>
      <c r="B56" s="6">
        <v>7857183</v>
      </c>
      <c r="C56" s="6">
        <v>14184742</v>
      </c>
      <c r="D56" s="23">
        <v>1490002</v>
      </c>
      <c r="E56" s="24">
        <v>0</v>
      </c>
      <c r="F56" s="6">
        <v>19832046</v>
      </c>
      <c r="G56" s="25">
        <v>19832046</v>
      </c>
      <c r="H56" s="26">
        <v>2360494</v>
      </c>
      <c r="I56" s="24">
        <v>15500000</v>
      </c>
      <c r="J56" s="6">
        <v>16306000</v>
      </c>
      <c r="K56" s="25">
        <v>17153912</v>
      </c>
    </row>
    <row r="57" spans="1:11" ht="4.5" customHeight="1">
      <c r="A57" s="83"/>
      <c r="B57" s="84"/>
      <c r="C57" s="85"/>
      <c r="D57" s="86"/>
      <c r="E57" s="84"/>
      <c r="F57" s="85"/>
      <c r="G57" s="86"/>
      <c r="H57" s="87"/>
      <c r="I57" s="84"/>
      <c r="J57" s="85"/>
      <c r="K57" s="86"/>
    </row>
    <row r="58" spans="1:11" ht="12.75">
      <c r="A58" s="64" t="s">
        <v>58</v>
      </c>
      <c r="B58" s="18"/>
      <c r="C58" s="19"/>
      <c r="D58" s="20"/>
      <c r="E58" s="18"/>
      <c r="F58" s="19"/>
      <c r="G58" s="20"/>
      <c r="H58" s="21"/>
      <c r="I58" s="88"/>
      <c r="J58" s="6"/>
      <c r="K58" s="89"/>
    </row>
    <row r="59" spans="1:11" ht="12.75">
      <c r="A59" s="90" t="s">
        <v>59</v>
      </c>
      <c r="B59" s="6">
        <v>4202640</v>
      </c>
      <c r="C59" s="6">
        <v>5043862</v>
      </c>
      <c r="D59" s="23">
        <v>5024163</v>
      </c>
      <c r="E59" s="24">
        <v>7165000</v>
      </c>
      <c r="F59" s="6">
        <v>7165000</v>
      </c>
      <c r="G59" s="25">
        <v>7165000</v>
      </c>
      <c r="H59" s="26">
        <v>7165000</v>
      </c>
      <c r="I59" s="24">
        <v>6828997</v>
      </c>
      <c r="J59" s="6">
        <v>7534284</v>
      </c>
      <c r="K59" s="25">
        <v>8039571</v>
      </c>
    </row>
    <row r="60" spans="1:11" ht="12.75">
      <c r="A60" s="90" t="s">
        <v>60</v>
      </c>
      <c r="B60" s="6">
        <v>0</v>
      </c>
      <c r="C60" s="6">
        <v>0</v>
      </c>
      <c r="D60" s="23">
        <v>0</v>
      </c>
      <c r="E60" s="24">
        <v>0</v>
      </c>
      <c r="F60" s="6">
        <v>0</v>
      </c>
      <c r="G60" s="25">
        <v>0</v>
      </c>
      <c r="H60" s="26">
        <v>0</v>
      </c>
      <c r="I60" s="24">
        <v>0</v>
      </c>
      <c r="J60" s="6">
        <v>0</v>
      </c>
      <c r="K60" s="25">
        <v>0</v>
      </c>
    </row>
    <row r="61" spans="1:11" ht="12.75">
      <c r="A61" s="91" t="s">
        <v>61</v>
      </c>
      <c r="B61" s="92">
        <v>0</v>
      </c>
      <c r="C61" s="93">
        <v>0</v>
      </c>
      <c r="D61" s="94">
        <v>0</v>
      </c>
      <c r="E61" s="92">
        <v>0</v>
      </c>
      <c r="F61" s="93">
        <v>0</v>
      </c>
      <c r="G61" s="94">
        <v>0</v>
      </c>
      <c r="H61" s="95">
        <v>0</v>
      </c>
      <c r="I61" s="92">
        <v>0</v>
      </c>
      <c r="J61" s="93">
        <v>0</v>
      </c>
      <c r="K61" s="94">
        <v>0</v>
      </c>
    </row>
    <row r="62" spans="1:11" ht="12.75">
      <c r="A62" s="96" t="s">
        <v>62</v>
      </c>
      <c r="B62" s="97">
        <v>2343</v>
      </c>
      <c r="C62" s="98">
        <v>2343</v>
      </c>
      <c r="D62" s="99">
        <v>2343</v>
      </c>
      <c r="E62" s="97">
        <v>2343</v>
      </c>
      <c r="F62" s="98">
        <v>2343</v>
      </c>
      <c r="G62" s="99">
        <v>2343</v>
      </c>
      <c r="H62" s="100">
        <v>2343</v>
      </c>
      <c r="I62" s="97">
        <v>2343</v>
      </c>
      <c r="J62" s="98">
        <v>2343</v>
      </c>
      <c r="K62" s="99">
        <v>2343</v>
      </c>
    </row>
    <row r="63" spans="1:11" ht="12.75">
      <c r="A63" s="96" t="s">
        <v>63</v>
      </c>
      <c r="B63" s="97">
        <v>32452</v>
      </c>
      <c r="C63" s="98">
        <v>32452</v>
      </c>
      <c r="D63" s="99">
        <v>32452</v>
      </c>
      <c r="E63" s="97">
        <v>32452</v>
      </c>
      <c r="F63" s="98">
        <v>32452</v>
      </c>
      <c r="G63" s="99">
        <v>32452</v>
      </c>
      <c r="H63" s="100">
        <v>32452</v>
      </c>
      <c r="I63" s="97">
        <v>32452</v>
      </c>
      <c r="J63" s="98">
        <v>32452</v>
      </c>
      <c r="K63" s="99">
        <v>32452</v>
      </c>
    </row>
    <row r="64" spans="1:11" ht="12.75">
      <c r="A64" s="96" t="s">
        <v>64</v>
      </c>
      <c r="B64" s="97">
        <v>5811</v>
      </c>
      <c r="C64" s="98">
        <v>5811</v>
      </c>
      <c r="D64" s="99">
        <v>5811</v>
      </c>
      <c r="E64" s="97">
        <v>5811</v>
      </c>
      <c r="F64" s="98">
        <v>5811</v>
      </c>
      <c r="G64" s="99">
        <v>5811</v>
      </c>
      <c r="H64" s="100">
        <v>5811</v>
      </c>
      <c r="I64" s="97">
        <v>5811</v>
      </c>
      <c r="J64" s="98">
        <v>5811</v>
      </c>
      <c r="K64" s="99">
        <v>5811</v>
      </c>
    </row>
    <row r="65" spans="1:11" ht="12.75">
      <c r="A65" s="96" t="s">
        <v>65</v>
      </c>
      <c r="B65" s="97">
        <v>45016</v>
      </c>
      <c r="C65" s="98">
        <v>45016</v>
      </c>
      <c r="D65" s="99">
        <v>45016</v>
      </c>
      <c r="E65" s="97">
        <v>45016</v>
      </c>
      <c r="F65" s="98">
        <v>45016</v>
      </c>
      <c r="G65" s="99">
        <v>45016</v>
      </c>
      <c r="H65" s="100">
        <v>45016</v>
      </c>
      <c r="I65" s="97">
        <v>45016</v>
      </c>
      <c r="J65" s="98">
        <v>45016</v>
      </c>
      <c r="K65" s="99">
        <v>45016</v>
      </c>
    </row>
    <row r="66" spans="1:11" ht="4.5" customHeight="1">
      <c r="A66" s="83"/>
      <c r="B66" s="101"/>
      <c r="C66" s="102"/>
      <c r="D66" s="103"/>
      <c r="E66" s="101"/>
      <c r="F66" s="102"/>
      <c r="G66" s="103"/>
      <c r="H66" s="104"/>
      <c r="I66" s="101"/>
      <c r="J66" s="102"/>
      <c r="K66" s="103"/>
    </row>
    <row r="67" spans="1:11" ht="12.75">
      <c r="A67" s="105"/>
      <c r="B67" s="106"/>
      <c r="C67" s="106"/>
      <c r="D67" s="106"/>
      <c r="E67" s="106"/>
      <c r="F67" s="106"/>
      <c r="G67" s="106"/>
      <c r="H67" s="106"/>
      <c r="I67" s="106"/>
      <c r="J67" s="106"/>
      <c r="K67" s="106"/>
    </row>
    <row r="68" spans="1:11" ht="12.75">
      <c r="A68" s="107"/>
      <c r="B68" s="107"/>
      <c r="C68" s="107"/>
      <c r="D68" s="107"/>
      <c r="E68" s="107"/>
      <c r="F68" s="107"/>
      <c r="G68" s="107"/>
      <c r="H68" s="107"/>
      <c r="I68" s="107"/>
      <c r="J68" s="107"/>
      <c r="K68" s="107"/>
    </row>
    <row r="69" spans="1:11" ht="12.75">
      <c r="A69" s="108"/>
      <c r="B69" s="108"/>
      <c r="C69" s="108"/>
      <c r="D69" s="108"/>
      <c r="E69" s="108"/>
      <c r="F69" s="108"/>
      <c r="G69" s="108"/>
      <c r="H69" s="108"/>
      <c r="I69" s="108"/>
      <c r="J69" s="108"/>
      <c r="K69" s="108"/>
    </row>
    <row r="70" spans="1:11" ht="12.75" hidden="1">
      <c r="A70" s="4" t="s">
        <v>102</v>
      </c>
      <c r="B70" s="5">
        <f>IF(ISERROR(B71/B72),0,(B71/B72))</f>
        <v>0.835804245137303</v>
      </c>
      <c r="C70" s="5">
        <f aca="true" t="shared" si="8" ref="C70:K70">IF(ISERROR(C71/C72),0,(C71/C72))</f>
        <v>0.357937618015686</v>
      </c>
      <c r="D70" s="5">
        <f t="shared" si="8"/>
        <v>0</v>
      </c>
      <c r="E70" s="5">
        <f t="shared" si="8"/>
        <v>0</v>
      </c>
      <c r="F70" s="5">
        <f t="shared" si="8"/>
        <v>0</v>
      </c>
      <c r="G70" s="5">
        <f t="shared" si="8"/>
        <v>0</v>
      </c>
      <c r="H70" s="5">
        <f t="shared" si="8"/>
        <v>0</v>
      </c>
      <c r="I70" s="5">
        <f t="shared" si="8"/>
        <v>0</v>
      </c>
      <c r="J70" s="5">
        <f t="shared" si="8"/>
        <v>0</v>
      </c>
      <c r="K70" s="5">
        <f t="shared" si="8"/>
        <v>0</v>
      </c>
    </row>
    <row r="71" spans="1:11" ht="12.75" hidden="1">
      <c r="A71" s="2" t="s">
        <v>103</v>
      </c>
      <c r="B71" s="2">
        <f>+B83</f>
        <v>23349233</v>
      </c>
      <c r="C71" s="2">
        <f aca="true" t="shared" si="9" ref="C71:K71">+C83</f>
        <v>17059299</v>
      </c>
      <c r="D71" s="2">
        <f t="shared" si="9"/>
        <v>0</v>
      </c>
      <c r="E71" s="2">
        <f t="shared" si="9"/>
        <v>0</v>
      </c>
      <c r="F71" s="2">
        <f t="shared" si="9"/>
        <v>0</v>
      </c>
      <c r="G71" s="2">
        <f t="shared" si="9"/>
        <v>0</v>
      </c>
      <c r="H71" s="2">
        <f t="shared" si="9"/>
        <v>0</v>
      </c>
      <c r="I71" s="2">
        <f t="shared" si="9"/>
        <v>0</v>
      </c>
      <c r="J71" s="2">
        <f t="shared" si="9"/>
        <v>0</v>
      </c>
      <c r="K71" s="2">
        <f t="shared" si="9"/>
        <v>0</v>
      </c>
    </row>
    <row r="72" spans="1:11" ht="12.75" hidden="1">
      <c r="A72" s="2" t="s">
        <v>104</v>
      </c>
      <c r="B72" s="2">
        <f>+B77</f>
        <v>27936246</v>
      </c>
      <c r="C72" s="2">
        <f aca="true" t="shared" si="10" ref="C72:K72">+C77</f>
        <v>47659978</v>
      </c>
      <c r="D72" s="2">
        <f t="shared" si="10"/>
        <v>81053917</v>
      </c>
      <c r="E72" s="2">
        <f t="shared" si="10"/>
        <v>71425637</v>
      </c>
      <c r="F72" s="2">
        <f t="shared" si="10"/>
        <v>43672092</v>
      </c>
      <c r="G72" s="2">
        <f t="shared" si="10"/>
        <v>43672092</v>
      </c>
      <c r="H72" s="2">
        <f t="shared" si="10"/>
        <v>970584</v>
      </c>
      <c r="I72" s="2">
        <f t="shared" si="10"/>
        <v>53046943</v>
      </c>
      <c r="J72" s="2">
        <f t="shared" si="10"/>
        <v>54380684</v>
      </c>
      <c r="K72" s="2">
        <f t="shared" si="10"/>
        <v>54807963</v>
      </c>
    </row>
    <row r="73" spans="1:11" ht="12.75" hidden="1">
      <c r="A73" s="2" t="s">
        <v>105</v>
      </c>
      <c r="B73" s="2">
        <f>+B74</f>
        <v>201134192.49999994</v>
      </c>
      <c r="C73" s="2">
        <f aca="true" t="shared" si="11" ref="C73:K73">+(C78+C80+C81+C82)-(B78+B80+B81+B82)</f>
        <v>-10185511</v>
      </c>
      <c r="D73" s="2">
        <f t="shared" si="11"/>
        <v>411975035</v>
      </c>
      <c r="E73" s="2">
        <f t="shared" si="11"/>
        <v>-433782640</v>
      </c>
      <c r="F73" s="2">
        <f>+(F78+F80+F81+F82)-(D78+D80+D81+D82)</f>
        <v>-397066233</v>
      </c>
      <c r="G73" s="2">
        <f>+(G78+G80+G81+G82)-(D78+D80+D81+D82)</f>
        <v>-397066233</v>
      </c>
      <c r="H73" s="2">
        <f>+(H78+H80+H81+H82)-(D78+D80+D81+D82)</f>
        <v>-438251254</v>
      </c>
      <c r="I73" s="2">
        <f>+(I78+I80+I81+I82)-(E78+E80+E81+E82)</f>
        <v>22518069</v>
      </c>
      <c r="J73" s="2">
        <f t="shared" si="11"/>
        <v>401412</v>
      </c>
      <c r="K73" s="2">
        <f t="shared" si="11"/>
        <v>0</v>
      </c>
    </row>
    <row r="74" spans="1:11" ht="12.75" hidden="1">
      <c r="A74" s="2" t="s">
        <v>106</v>
      </c>
      <c r="B74" s="2">
        <f>+TREND(C74:E74)</f>
        <v>201134192.49999994</v>
      </c>
      <c r="C74" s="2">
        <f>+C73</f>
        <v>-10185511</v>
      </c>
      <c r="D74" s="2">
        <f aca="true" t="shared" si="12" ref="D74:K74">+D73</f>
        <v>411975035</v>
      </c>
      <c r="E74" s="2">
        <f t="shared" si="12"/>
        <v>-433782640</v>
      </c>
      <c r="F74" s="2">
        <f t="shared" si="12"/>
        <v>-397066233</v>
      </c>
      <c r="G74" s="2">
        <f t="shared" si="12"/>
        <v>-397066233</v>
      </c>
      <c r="H74" s="2">
        <f t="shared" si="12"/>
        <v>-438251254</v>
      </c>
      <c r="I74" s="2">
        <f t="shared" si="12"/>
        <v>22518069</v>
      </c>
      <c r="J74" s="2">
        <f t="shared" si="12"/>
        <v>401412</v>
      </c>
      <c r="K74" s="2">
        <f t="shared" si="12"/>
        <v>0</v>
      </c>
    </row>
    <row r="75" spans="1:11" ht="12.75" hidden="1">
      <c r="A75" s="2" t="s">
        <v>107</v>
      </c>
      <c r="B75" s="2">
        <f>+B84-(((B80+B81+B78)*B70)-B79)</f>
        <v>-4873988.768346325</v>
      </c>
      <c r="C75" s="2">
        <f aca="true" t="shared" si="13" ref="C75:K75">+C84-(((C80+C81+C78)*C70)-C79)</f>
        <v>34420911.72357908</v>
      </c>
      <c r="D75" s="2">
        <f t="shared" si="13"/>
        <v>156278627</v>
      </c>
      <c r="E75" s="2">
        <f t="shared" si="13"/>
        <v>60483330</v>
      </c>
      <c r="F75" s="2">
        <f t="shared" si="13"/>
        <v>142408243</v>
      </c>
      <c r="G75" s="2">
        <f t="shared" si="13"/>
        <v>142408243</v>
      </c>
      <c r="H75" s="2">
        <f t="shared" si="13"/>
        <v>19046663</v>
      </c>
      <c r="I75" s="2">
        <f t="shared" si="13"/>
        <v>241706984</v>
      </c>
      <c r="J75" s="2">
        <f t="shared" si="13"/>
        <v>190596724</v>
      </c>
      <c r="K75" s="2">
        <f t="shared" si="13"/>
        <v>183162167</v>
      </c>
    </row>
    <row r="76" spans="1:11" ht="12.75" hidden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3.5" hidden="1">
      <c r="A77" s="1" t="s">
        <v>66</v>
      </c>
      <c r="B77" s="3">
        <v>27936246</v>
      </c>
      <c r="C77" s="3">
        <v>47659978</v>
      </c>
      <c r="D77" s="3">
        <v>81053917</v>
      </c>
      <c r="E77" s="3">
        <v>71425637</v>
      </c>
      <c r="F77" s="3">
        <v>43672092</v>
      </c>
      <c r="G77" s="3">
        <v>43672092</v>
      </c>
      <c r="H77" s="3">
        <v>970584</v>
      </c>
      <c r="I77" s="3">
        <v>53046943</v>
      </c>
      <c r="J77" s="3">
        <v>54380684</v>
      </c>
      <c r="K77" s="3">
        <v>54807963</v>
      </c>
    </row>
    <row r="78" spans="1:11" ht="13.5" hidden="1">
      <c r="A78" s="1" t="s">
        <v>67</v>
      </c>
      <c r="B78" s="3">
        <v>0</v>
      </c>
      <c r="C78" s="3">
        <v>0</v>
      </c>
      <c r="D78" s="3">
        <v>-22795972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3.5" hidden="1">
      <c r="A79" s="1" t="s">
        <v>68</v>
      </c>
      <c r="B79" s="3">
        <v>29232090</v>
      </c>
      <c r="C79" s="3">
        <v>45381244</v>
      </c>
      <c r="D79" s="3">
        <v>131935331</v>
      </c>
      <c r="E79" s="3">
        <v>37545681</v>
      </c>
      <c r="F79" s="3">
        <v>119470594</v>
      </c>
      <c r="G79" s="3">
        <v>119470594</v>
      </c>
      <c r="H79" s="3">
        <v>-3890986</v>
      </c>
      <c r="I79" s="3">
        <v>124156984</v>
      </c>
      <c r="J79" s="3">
        <v>133258724</v>
      </c>
      <c r="K79" s="3">
        <v>133258697</v>
      </c>
    </row>
    <row r="80" spans="1:11" ht="13.5" hidden="1">
      <c r="A80" s="1" t="s">
        <v>69</v>
      </c>
      <c r="B80" s="3">
        <v>14281591</v>
      </c>
      <c r="C80" s="3">
        <v>23046898</v>
      </c>
      <c r="D80" s="3">
        <v>391344136</v>
      </c>
      <c r="E80" s="3">
        <v>8788184</v>
      </c>
      <c r="F80" s="3">
        <v>22348172</v>
      </c>
      <c r="G80" s="3">
        <v>22348172</v>
      </c>
      <c r="H80" s="3">
        <v>2856524</v>
      </c>
      <c r="I80" s="3">
        <v>14548758</v>
      </c>
      <c r="J80" s="3">
        <v>15039288</v>
      </c>
      <c r="K80" s="3">
        <v>15039288</v>
      </c>
    </row>
    <row r="81" spans="1:11" ht="13.5" hidden="1">
      <c r="A81" s="1" t="s">
        <v>70</v>
      </c>
      <c r="B81" s="3">
        <v>26524709</v>
      </c>
      <c r="C81" s="3">
        <v>7573891</v>
      </c>
      <c r="D81" s="3">
        <v>74047660</v>
      </c>
      <c r="E81" s="3">
        <v>25000</v>
      </c>
      <c r="F81" s="3">
        <v>23181419</v>
      </c>
      <c r="G81" s="3">
        <v>23181419</v>
      </c>
      <c r="H81" s="3">
        <v>1488046</v>
      </c>
      <c r="I81" s="3">
        <v>16782495</v>
      </c>
      <c r="J81" s="3">
        <v>16693377</v>
      </c>
      <c r="K81" s="3">
        <v>16693377</v>
      </c>
    </row>
    <row r="82" spans="1:11" ht="13.5" hidden="1">
      <c r="A82" s="1" t="s">
        <v>71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</row>
    <row r="83" spans="1:11" ht="13.5" hidden="1">
      <c r="A83" s="1" t="s">
        <v>72</v>
      </c>
      <c r="B83" s="3">
        <v>23349233</v>
      </c>
      <c r="C83" s="3">
        <v>17059299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3">
        <v>0</v>
      </c>
      <c r="J83" s="3">
        <v>0</v>
      </c>
      <c r="K83" s="3">
        <v>0</v>
      </c>
    </row>
    <row r="84" spans="1:11" ht="13.5" hidden="1">
      <c r="A84" s="1" t="s">
        <v>73</v>
      </c>
      <c r="B84" s="3">
        <v>0</v>
      </c>
      <c r="C84" s="3">
        <v>0</v>
      </c>
      <c r="D84" s="3">
        <v>24343296</v>
      </c>
      <c r="E84" s="3">
        <v>22937649</v>
      </c>
      <c r="F84" s="3">
        <v>22937649</v>
      </c>
      <c r="G84" s="3">
        <v>22937649</v>
      </c>
      <c r="H84" s="3">
        <v>22937649</v>
      </c>
      <c r="I84" s="3">
        <v>117550000</v>
      </c>
      <c r="J84" s="3">
        <v>57338000</v>
      </c>
      <c r="K84" s="3">
        <v>49903470</v>
      </c>
    </row>
    <row r="85" spans="1:11" ht="13.5" hidden="1">
      <c r="A85" s="1" t="s">
        <v>74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11" width="9.7109375" style="0" customWidth="1"/>
  </cols>
  <sheetData>
    <row r="1" spans="1:11" ht="18" customHeight="1">
      <c r="A1" s="109" t="s">
        <v>89</v>
      </c>
      <c r="B1" s="110"/>
      <c r="C1" s="110"/>
      <c r="D1" s="111"/>
      <c r="E1" s="111"/>
      <c r="F1" s="111"/>
      <c r="G1" s="111"/>
      <c r="H1" s="111"/>
      <c r="I1" s="111"/>
      <c r="J1" s="111"/>
      <c r="K1" s="111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12" t="s">
        <v>5</v>
      </c>
      <c r="F2" s="113"/>
      <c r="G2" s="113"/>
      <c r="H2" s="113"/>
      <c r="I2" s="114" t="s">
        <v>6</v>
      </c>
      <c r="J2" s="115"/>
      <c r="K2" s="116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9</v>
      </c>
      <c r="E3" s="13" t="s">
        <v>10</v>
      </c>
      <c r="F3" s="14" t="s">
        <v>11</v>
      </c>
      <c r="G3" s="15" t="s">
        <v>12</v>
      </c>
      <c r="H3" s="16" t="s">
        <v>13</v>
      </c>
      <c r="I3" s="13" t="s">
        <v>14</v>
      </c>
      <c r="J3" s="14" t="s">
        <v>15</v>
      </c>
      <c r="K3" s="15" t="s">
        <v>16</v>
      </c>
    </row>
    <row r="4" spans="1:11" ht="12.75">
      <c r="A4" s="17" t="s">
        <v>17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2.75">
      <c r="A5" s="22" t="s">
        <v>18</v>
      </c>
      <c r="B5" s="6">
        <v>11987738</v>
      </c>
      <c r="C5" s="6">
        <v>15697415</v>
      </c>
      <c r="D5" s="23">
        <v>28602264</v>
      </c>
      <c r="E5" s="24">
        <v>25874397</v>
      </c>
      <c r="F5" s="6">
        <v>25579306</v>
      </c>
      <c r="G5" s="25">
        <v>25579306</v>
      </c>
      <c r="H5" s="26">
        <v>2546087</v>
      </c>
      <c r="I5" s="24">
        <v>30089583</v>
      </c>
      <c r="J5" s="6">
        <v>31714420</v>
      </c>
      <c r="K5" s="25">
        <v>33426999</v>
      </c>
    </row>
    <row r="6" spans="1:11" ht="12.75">
      <c r="A6" s="22" t="s">
        <v>19</v>
      </c>
      <c r="B6" s="6">
        <v>117401046</v>
      </c>
      <c r="C6" s="6">
        <v>152852578</v>
      </c>
      <c r="D6" s="23">
        <v>124786962</v>
      </c>
      <c r="E6" s="24">
        <v>143554617</v>
      </c>
      <c r="F6" s="6">
        <v>107665790</v>
      </c>
      <c r="G6" s="25">
        <v>107665790</v>
      </c>
      <c r="H6" s="26">
        <v>10329336</v>
      </c>
      <c r="I6" s="24">
        <v>166478165</v>
      </c>
      <c r="J6" s="6">
        <v>174348150</v>
      </c>
      <c r="K6" s="25">
        <v>184996097</v>
      </c>
    </row>
    <row r="7" spans="1:11" ht="12.75">
      <c r="A7" s="22" t="s">
        <v>20</v>
      </c>
      <c r="B7" s="6">
        <v>299414</v>
      </c>
      <c r="C7" s="6">
        <v>301173</v>
      </c>
      <c r="D7" s="23">
        <v>557432</v>
      </c>
      <c r="E7" s="24">
        <v>11258</v>
      </c>
      <c r="F7" s="6">
        <v>11258</v>
      </c>
      <c r="G7" s="25">
        <v>11258</v>
      </c>
      <c r="H7" s="26">
        <v>0</v>
      </c>
      <c r="I7" s="24">
        <v>586418</v>
      </c>
      <c r="J7" s="6">
        <v>618085</v>
      </c>
      <c r="K7" s="25">
        <v>651462</v>
      </c>
    </row>
    <row r="8" spans="1:11" ht="12.75">
      <c r="A8" s="22" t="s">
        <v>21</v>
      </c>
      <c r="B8" s="6">
        <v>44432925</v>
      </c>
      <c r="C8" s="6">
        <v>42842703</v>
      </c>
      <c r="D8" s="23">
        <v>43672555</v>
      </c>
      <c r="E8" s="24">
        <v>51937998</v>
      </c>
      <c r="F8" s="6">
        <v>51653998</v>
      </c>
      <c r="G8" s="25">
        <v>51653998</v>
      </c>
      <c r="H8" s="26">
        <v>18654805</v>
      </c>
      <c r="I8" s="24">
        <v>58415000</v>
      </c>
      <c r="J8" s="6">
        <v>61612000</v>
      </c>
      <c r="K8" s="25">
        <v>67074902</v>
      </c>
    </row>
    <row r="9" spans="1:11" ht="12.75">
      <c r="A9" s="22" t="s">
        <v>22</v>
      </c>
      <c r="B9" s="6">
        <v>49686779</v>
      </c>
      <c r="C9" s="6">
        <v>59586859</v>
      </c>
      <c r="D9" s="23">
        <v>39600333</v>
      </c>
      <c r="E9" s="24">
        <v>42110597</v>
      </c>
      <c r="F9" s="6">
        <v>85965257</v>
      </c>
      <c r="G9" s="25">
        <v>85965257</v>
      </c>
      <c r="H9" s="26">
        <v>5325321</v>
      </c>
      <c r="I9" s="24">
        <v>32299570</v>
      </c>
      <c r="J9" s="6">
        <v>56177746</v>
      </c>
      <c r="K9" s="25">
        <v>59211345</v>
      </c>
    </row>
    <row r="10" spans="1:11" ht="20.25">
      <c r="A10" s="27" t="s">
        <v>97</v>
      </c>
      <c r="B10" s="28">
        <f>SUM(B5:B9)</f>
        <v>223807902</v>
      </c>
      <c r="C10" s="29">
        <f aca="true" t="shared" si="0" ref="C10:K10">SUM(C5:C9)</f>
        <v>271280728</v>
      </c>
      <c r="D10" s="30">
        <f t="shared" si="0"/>
        <v>237219546</v>
      </c>
      <c r="E10" s="28">
        <f t="shared" si="0"/>
        <v>263488867</v>
      </c>
      <c r="F10" s="29">
        <f t="shared" si="0"/>
        <v>270875609</v>
      </c>
      <c r="G10" s="31">
        <f t="shared" si="0"/>
        <v>270875609</v>
      </c>
      <c r="H10" s="32">
        <f t="shared" si="0"/>
        <v>36855549</v>
      </c>
      <c r="I10" s="28">
        <f t="shared" si="0"/>
        <v>287868736</v>
      </c>
      <c r="J10" s="29">
        <f t="shared" si="0"/>
        <v>324470401</v>
      </c>
      <c r="K10" s="31">
        <f t="shared" si="0"/>
        <v>345360805</v>
      </c>
    </row>
    <row r="11" spans="1:11" ht="12.75">
      <c r="A11" s="22" t="s">
        <v>23</v>
      </c>
      <c r="B11" s="6">
        <v>48254354</v>
      </c>
      <c r="C11" s="6">
        <v>48186652</v>
      </c>
      <c r="D11" s="23">
        <v>56440013</v>
      </c>
      <c r="E11" s="24">
        <v>60187125</v>
      </c>
      <c r="F11" s="6">
        <v>66230085</v>
      </c>
      <c r="G11" s="25">
        <v>66230085</v>
      </c>
      <c r="H11" s="26">
        <v>5093399</v>
      </c>
      <c r="I11" s="24">
        <v>72750631</v>
      </c>
      <c r="J11" s="6">
        <v>75825156</v>
      </c>
      <c r="K11" s="25">
        <v>81132916</v>
      </c>
    </row>
    <row r="12" spans="1:11" ht="12.75">
      <c r="A12" s="22" t="s">
        <v>24</v>
      </c>
      <c r="B12" s="6">
        <v>4394496</v>
      </c>
      <c r="C12" s="6">
        <v>4730086</v>
      </c>
      <c r="D12" s="23">
        <v>4214302</v>
      </c>
      <c r="E12" s="24">
        <v>3506982</v>
      </c>
      <c r="F12" s="6">
        <v>5767305</v>
      </c>
      <c r="G12" s="25">
        <v>5767305</v>
      </c>
      <c r="H12" s="26">
        <v>0</v>
      </c>
      <c r="I12" s="24">
        <v>6171016</v>
      </c>
      <c r="J12" s="6">
        <v>6602987</v>
      </c>
      <c r="K12" s="25">
        <v>7065196</v>
      </c>
    </row>
    <row r="13" spans="1:11" ht="12.75">
      <c r="A13" s="22" t="s">
        <v>98</v>
      </c>
      <c r="B13" s="6">
        <v>17959914</v>
      </c>
      <c r="C13" s="6">
        <v>17273329</v>
      </c>
      <c r="D13" s="23">
        <v>21055729</v>
      </c>
      <c r="E13" s="24">
        <v>22958608</v>
      </c>
      <c r="F13" s="6">
        <v>22958608</v>
      </c>
      <c r="G13" s="25">
        <v>22958608</v>
      </c>
      <c r="H13" s="26">
        <v>1754645</v>
      </c>
      <c r="I13" s="24">
        <v>25360079</v>
      </c>
      <c r="J13" s="6">
        <v>25456688</v>
      </c>
      <c r="K13" s="25">
        <v>26103634</v>
      </c>
    </row>
    <row r="14" spans="1:11" ht="12.75">
      <c r="A14" s="22" t="s">
        <v>25</v>
      </c>
      <c r="B14" s="6">
        <v>8926686</v>
      </c>
      <c r="C14" s="6">
        <v>4989080</v>
      </c>
      <c r="D14" s="23">
        <v>3961935</v>
      </c>
      <c r="E14" s="24">
        <v>1500000</v>
      </c>
      <c r="F14" s="6">
        <v>1501874</v>
      </c>
      <c r="G14" s="25">
        <v>1501874</v>
      </c>
      <c r="H14" s="26">
        <v>0</v>
      </c>
      <c r="I14" s="24">
        <v>4167957</v>
      </c>
      <c r="J14" s="6">
        <v>4393026</v>
      </c>
      <c r="K14" s="25">
        <v>4630250</v>
      </c>
    </row>
    <row r="15" spans="1:11" ht="12.75">
      <c r="A15" s="22" t="s">
        <v>26</v>
      </c>
      <c r="B15" s="6">
        <v>66963635</v>
      </c>
      <c r="C15" s="6">
        <v>68507066</v>
      </c>
      <c r="D15" s="23">
        <v>72162323</v>
      </c>
      <c r="E15" s="24">
        <v>95652496</v>
      </c>
      <c r="F15" s="6">
        <v>62195603</v>
      </c>
      <c r="G15" s="25">
        <v>62195603</v>
      </c>
      <c r="H15" s="26">
        <v>734428</v>
      </c>
      <c r="I15" s="24">
        <v>93126829</v>
      </c>
      <c r="J15" s="6">
        <v>98155678</v>
      </c>
      <c r="K15" s="25">
        <v>103456084</v>
      </c>
    </row>
    <row r="16" spans="1:11" ht="12.75">
      <c r="A16" s="22" t="s">
        <v>21</v>
      </c>
      <c r="B16" s="6">
        <v>0</v>
      </c>
      <c r="C16" s="6">
        <v>0</v>
      </c>
      <c r="D16" s="23">
        <v>0</v>
      </c>
      <c r="E16" s="24">
        <v>0</v>
      </c>
      <c r="F16" s="6">
        <v>0</v>
      </c>
      <c r="G16" s="25">
        <v>0</v>
      </c>
      <c r="H16" s="26">
        <v>0</v>
      </c>
      <c r="I16" s="24">
        <v>0</v>
      </c>
      <c r="J16" s="6">
        <v>0</v>
      </c>
      <c r="K16" s="25">
        <v>0</v>
      </c>
    </row>
    <row r="17" spans="1:11" ht="12.75">
      <c r="A17" s="22" t="s">
        <v>27</v>
      </c>
      <c r="B17" s="6">
        <v>110796731</v>
      </c>
      <c r="C17" s="6">
        <v>146339566</v>
      </c>
      <c r="D17" s="23">
        <v>99532454</v>
      </c>
      <c r="E17" s="24">
        <v>100405496</v>
      </c>
      <c r="F17" s="6">
        <v>121981384</v>
      </c>
      <c r="G17" s="25">
        <v>121981384</v>
      </c>
      <c r="H17" s="26">
        <v>1558449</v>
      </c>
      <c r="I17" s="24">
        <v>144346782</v>
      </c>
      <c r="J17" s="6">
        <v>147223521</v>
      </c>
      <c r="K17" s="25">
        <v>142212188</v>
      </c>
    </row>
    <row r="18" spans="1:11" ht="12.75">
      <c r="A18" s="33" t="s">
        <v>28</v>
      </c>
      <c r="B18" s="34">
        <f>SUM(B11:B17)</f>
        <v>257295816</v>
      </c>
      <c r="C18" s="35">
        <f aca="true" t="shared" si="1" ref="C18:K18">SUM(C11:C17)</f>
        <v>290025779</v>
      </c>
      <c r="D18" s="36">
        <f t="shared" si="1"/>
        <v>257366756</v>
      </c>
      <c r="E18" s="34">
        <f t="shared" si="1"/>
        <v>284210707</v>
      </c>
      <c r="F18" s="35">
        <f t="shared" si="1"/>
        <v>280634859</v>
      </c>
      <c r="G18" s="37">
        <f t="shared" si="1"/>
        <v>280634859</v>
      </c>
      <c r="H18" s="38">
        <f t="shared" si="1"/>
        <v>9140921</v>
      </c>
      <c r="I18" s="34">
        <f t="shared" si="1"/>
        <v>345923294</v>
      </c>
      <c r="J18" s="35">
        <f t="shared" si="1"/>
        <v>357657056</v>
      </c>
      <c r="K18" s="37">
        <f t="shared" si="1"/>
        <v>364600268</v>
      </c>
    </row>
    <row r="19" spans="1:11" ht="12.75">
      <c r="A19" s="33" t="s">
        <v>29</v>
      </c>
      <c r="B19" s="39">
        <f>+B10-B18</f>
        <v>-33487914</v>
      </c>
      <c r="C19" s="40">
        <f aca="true" t="shared" si="2" ref="C19:K19">+C10-C18</f>
        <v>-18745051</v>
      </c>
      <c r="D19" s="41">
        <f t="shared" si="2"/>
        <v>-20147210</v>
      </c>
      <c r="E19" s="39">
        <f t="shared" si="2"/>
        <v>-20721840</v>
      </c>
      <c r="F19" s="40">
        <f t="shared" si="2"/>
        <v>-9759250</v>
      </c>
      <c r="G19" s="42">
        <f t="shared" si="2"/>
        <v>-9759250</v>
      </c>
      <c r="H19" s="43">
        <f t="shared" si="2"/>
        <v>27714628</v>
      </c>
      <c r="I19" s="39">
        <f t="shared" si="2"/>
        <v>-58054558</v>
      </c>
      <c r="J19" s="40">
        <f t="shared" si="2"/>
        <v>-33186655</v>
      </c>
      <c r="K19" s="42">
        <f t="shared" si="2"/>
        <v>-19239463</v>
      </c>
    </row>
    <row r="20" spans="1:11" ht="20.25">
      <c r="A20" s="44" t="s">
        <v>30</v>
      </c>
      <c r="B20" s="45">
        <v>18715150</v>
      </c>
      <c r="C20" s="46">
        <v>38786757</v>
      </c>
      <c r="D20" s="47">
        <v>34977000</v>
      </c>
      <c r="E20" s="45">
        <v>19579000</v>
      </c>
      <c r="F20" s="46">
        <v>19579000</v>
      </c>
      <c r="G20" s="48">
        <v>19579000</v>
      </c>
      <c r="H20" s="49">
        <v>1012785</v>
      </c>
      <c r="I20" s="45">
        <v>14793000</v>
      </c>
      <c r="J20" s="46">
        <v>24984000</v>
      </c>
      <c r="K20" s="48">
        <v>26362000</v>
      </c>
    </row>
    <row r="21" spans="1:11" ht="12.75">
      <c r="A21" s="22" t="s">
        <v>99</v>
      </c>
      <c r="B21" s="50">
        <v>0</v>
      </c>
      <c r="C21" s="51">
        <v>0</v>
      </c>
      <c r="D21" s="52">
        <v>12515444</v>
      </c>
      <c r="E21" s="50">
        <v>0</v>
      </c>
      <c r="F21" s="51">
        <v>0</v>
      </c>
      <c r="G21" s="53">
        <v>0</v>
      </c>
      <c r="H21" s="54">
        <v>0</v>
      </c>
      <c r="I21" s="50">
        <v>0</v>
      </c>
      <c r="J21" s="51">
        <v>0</v>
      </c>
      <c r="K21" s="53">
        <v>0</v>
      </c>
    </row>
    <row r="22" spans="1:11" ht="12.75">
      <c r="A22" s="55" t="s">
        <v>100</v>
      </c>
      <c r="B22" s="56">
        <f>SUM(B19:B21)</f>
        <v>-14772764</v>
      </c>
      <c r="C22" s="57">
        <f aca="true" t="shared" si="3" ref="C22:K22">SUM(C19:C21)</f>
        <v>20041706</v>
      </c>
      <c r="D22" s="58">
        <f t="shared" si="3"/>
        <v>27345234</v>
      </c>
      <c r="E22" s="56">
        <f t="shared" si="3"/>
        <v>-1142840</v>
      </c>
      <c r="F22" s="57">
        <f t="shared" si="3"/>
        <v>9819750</v>
      </c>
      <c r="G22" s="59">
        <f t="shared" si="3"/>
        <v>9819750</v>
      </c>
      <c r="H22" s="60">
        <f t="shared" si="3"/>
        <v>28727413</v>
      </c>
      <c r="I22" s="56">
        <f t="shared" si="3"/>
        <v>-43261558</v>
      </c>
      <c r="J22" s="57">
        <f t="shared" si="3"/>
        <v>-8202655</v>
      </c>
      <c r="K22" s="59">
        <f t="shared" si="3"/>
        <v>7122537</v>
      </c>
    </row>
    <row r="23" spans="1:11" ht="12.75">
      <c r="A23" s="61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2.75">
      <c r="A24" s="62" t="s">
        <v>32</v>
      </c>
      <c r="B24" s="39">
        <f>SUM(B22:B23)</f>
        <v>-14772764</v>
      </c>
      <c r="C24" s="40">
        <f aca="true" t="shared" si="4" ref="C24:K24">SUM(C22:C23)</f>
        <v>20041706</v>
      </c>
      <c r="D24" s="41">
        <f t="shared" si="4"/>
        <v>27345234</v>
      </c>
      <c r="E24" s="39">
        <f t="shared" si="4"/>
        <v>-1142840</v>
      </c>
      <c r="F24" s="40">
        <f t="shared" si="4"/>
        <v>9819750</v>
      </c>
      <c r="G24" s="42">
        <f t="shared" si="4"/>
        <v>9819750</v>
      </c>
      <c r="H24" s="43">
        <f t="shared" si="4"/>
        <v>28727413</v>
      </c>
      <c r="I24" s="39">
        <f t="shared" si="4"/>
        <v>-43261558</v>
      </c>
      <c r="J24" s="40">
        <f t="shared" si="4"/>
        <v>-8202655</v>
      </c>
      <c r="K24" s="42">
        <f t="shared" si="4"/>
        <v>7122537</v>
      </c>
    </row>
    <row r="25" spans="1:11" ht="4.5" customHeight="1">
      <c r="A25" s="63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2.75">
      <c r="A26" s="64" t="s">
        <v>101</v>
      </c>
      <c r="B26" s="65"/>
      <c r="C26" s="66"/>
      <c r="D26" s="67"/>
      <c r="E26" s="65"/>
      <c r="F26" s="66"/>
      <c r="G26" s="67"/>
      <c r="H26" s="68"/>
      <c r="I26" s="65"/>
      <c r="J26" s="66"/>
      <c r="K26" s="67"/>
    </row>
    <row r="27" spans="1:11" ht="12.75">
      <c r="A27" s="33" t="s">
        <v>33</v>
      </c>
      <c r="B27" s="7">
        <v>25591898</v>
      </c>
      <c r="C27" s="7">
        <v>46141474</v>
      </c>
      <c r="D27" s="69">
        <v>20986824</v>
      </c>
      <c r="E27" s="70">
        <v>391971450</v>
      </c>
      <c r="F27" s="7">
        <v>391030968</v>
      </c>
      <c r="G27" s="71">
        <v>391030968</v>
      </c>
      <c r="H27" s="72">
        <v>-129528</v>
      </c>
      <c r="I27" s="70">
        <v>864170378</v>
      </c>
      <c r="J27" s="7">
        <v>486262384</v>
      </c>
      <c r="K27" s="71">
        <v>499848783</v>
      </c>
    </row>
    <row r="28" spans="1:11" ht="12.75">
      <c r="A28" s="73" t="s">
        <v>34</v>
      </c>
      <c r="B28" s="6">
        <v>23810682</v>
      </c>
      <c r="C28" s="6">
        <v>45071384</v>
      </c>
      <c r="D28" s="23">
        <v>16902134</v>
      </c>
      <c r="E28" s="24">
        <v>18799250</v>
      </c>
      <c r="F28" s="6">
        <v>18492768</v>
      </c>
      <c r="G28" s="25">
        <v>18492768</v>
      </c>
      <c r="H28" s="26">
        <v>1625118</v>
      </c>
      <c r="I28" s="24">
        <v>18158351</v>
      </c>
      <c r="J28" s="6">
        <v>26695251</v>
      </c>
      <c r="K28" s="25">
        <v>30690300</v>
      </c>
    </row>
    <row r="29" spans="1:11" ht="12.75">
      <c r="A29" s="22"/>
      <c r="B29" s="6"/>
      <c r="C29" s="6"/>
      <c r="D29" s="23"/>
      <c r="E29" s="24"/>
      <c r="F29" s="6"/>
      <c r="G29" s="25"/>
      <c r="H29" s="26"/>
      <c r="I29" s="24"/>
      <c r="J29" s="6"/>
      <c r="K29" s="25"/>
    </row>
    <row r="30" spans="1:11" ht="12.75">
      <c r="A30" s="22" t="s">
        <v>35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2.75">
      <c r="A31" s="22" t="s">
        <v>36</v>
      </c>
      <c r="B31" s="6">
        <v>1781216</v>
      </c>
      <c r="C31" s="6">
        <v>1070090</v>
      </c>
      <c r="D31" s="23">
        <v>0</v>
      </c>
      <c r="E31" s="24">
        <v>1564000</v>
      </c>
      <c r="F31" s="6">
        <v>1994000</v>
      </c>
      <c r="G31" s="25">
        <v>1994000</v>
      </c>
      <c r="H31" s="26">
        <v>0</v>
      </c>
      <c r="I31" s="24">
        <v>846012027</v>
      </c>
      <c r="J31" s="6">
        <v>459567133</v>
      </c>
      <c r="K31" s="25">
        <v>469158483</v>
      </c>
    </row>
    <row r="32" spans="1:11" ht="12.75">
      <c r="A32" s="33" t="s">
        <v>37</v>
      </c>
      <c r="B32" s="7">
        <f>SUM(B28:B31)</f>
        <v>25591898</v>
      </c>
      <c r="C32" s="7">
        <f aca="true" t="shared" si="5" ref="C32:K32">SUM(C28:C31)</f>
        <v>46141474</v>
      </c>
      <c r="D32" s="69">
        <f t="shared" si="5"/>
        <v>16902134</v>
      </c>
      <c r="E32" s="70">
        <f t="shared" si="5"/>
        <v>20363250</v>
      </c>
      <c r="F32" s="7">
        <f t="shared" si="5"/>
        <v>20486768</v>
      </c>
      <c r="G32" s="71">
        <f t="shared" si="5"/>
        <v>20486768</v>
      </c>
      <c r="H32" s="72">
        <f t="shared" si="5"/>
        <v>1625118</v>
      </c>
      <c r="I32" s="70">
        <f t="shared" si="5"/>
        <v>864170378</v>
      </c>
      <c r="J32" s="7">
        <f t="shared" si="5"/>
        <v>486262384</v>
      </c>
      <c r="K32" s="71">
        <f t="shared" si="5"/>
        <v>499848783</v>
      </c>
    </row>
    <row r="33" spans="1:11" ht="4.5" customHeight="1">
      <c r="A33" s="33"/>
      <c r="B33" s="74"/>
      <c r="C33" s="75"/>
      <c r="D33" s="76"/>
      <c r="E33" s="74"/>
      <c r="F33" s="75"/>
      <c r="G33" s="76"/>
      <c r="H33" s="77"/>
      <c r="I33" s="74"/>
      <c r="J33" s="75"/>
      <c r="K33" s="76"/>
    </row>
    <row r="34" spans="1:11" ht="12.75">
      <c r="A34" s="64" t="s">
        <v>38</v>
      </c>
      <c r="B34" s="65"/>
      <c r="C34" s="66"/>
      <c r="D34" s="67"/>
      <c r="E34" s="65"/>
      <c r="F34" s="66"/>
      <c r="G34" s="67"/>
      <c r="H34" s="68"/>
      <c r="I34" s="65"/>
      <c r="J34" s="66"/>
      <c r="K34" s="67"/>
    </row>
    <row r="35" spans="1:11" ht="12.75">
      <c r="A35" s="22" t="s">
        <v>39</v>
      </c>
      <c r="B35" s="6">
        <v>27584718</v>
      </c>
      <c r="C35" s="6">
        <v>35104164</v>
      </c>
      <c r="D35" s="23">
        <v>-71341007</v>
      </c>
      <c r="E35" s="24">
        <v>221600198</v>
      </c>
      <c r="F35" s="6">
        <v>207094198</v>
      </c>
      <c r="G35" s="25">
        <v>207094198</v>
      </c>
      <c r="H35" s="26">
        <v>18072643</v>
      </c>
      <c r="I35" s="24">
        <v>1372322520</v>
      </c>
      <c r="J35" s="6">
        <v>190200681</v>
      </c>
      <c r="K35" s="25">
        <v>158970304</v>
      </c>
    </row>
    <row r="36" spans="1:11" ht="12.75">
      <c r="A36" s="22" t="s">
        <v>40</v>
      </c>
      <c r="B36" s="6">
        <v>372425344</v>
      </c>
      <c r="C36" s="6">
        <v>431499584</v>
      </c>
      <c r="D36" s="23">
        <v>61940086</v>
      </c>
      <c r="E36" s="24">
        <v>417467450</v>
      </c>
      <c r="F36" s="6">
        <v>391030968</v>
      </c>
      <c r="G36" s="25">
        <v>391030968</v>
      </c>
      <c r="H36" s="26">
        <v>-129528</v>
      </c>
      <c r="I36" s="24">
        <v>864170378</v>
      </c>
      <c r="J36" s="6">
        <v>486262384</v>
      </c>
      <c r="K36" s="25">
        <v>499848783</v>
      </c>
    </row>
    <row r="37" spans="1:11" ht="12.75">
      <c r="A37" s="22" t="s">
        <v>41</v>
      </c>
      <c r="B37" s="6">
        <v>258058150</v>
      </c>
      <c r="C37" s="6">
        <v>308126445</v>
      </c>
      <c r="D37" s="23">
        <v>24794671</v>
      </c>
      <c r="E37" s="24">
        <v>142892238</v>
      </c>
      <c r="F37" s="6">
        <v>142892238</v>
      </c>
      <c r="G37" s="25">
        <v>142892238</v>
      </c>
      <c r="H37" s="26">
        <v>-10784301</v>
      </c>
      <c r="I37" s="24">
        <v>389992208</v>
      </c>
      <c r="J37" s="6">
        <v>266201466</v>
      </c>
      <c r="K37" s="25">
        <v>239919425</v>
      </c>
    </row>
    <row r="38" spans="1:11" ht="12.75">
      <c r="A38" s="22" t="s">
        <v>42</v>
      </c>
      <c r="B38" s="6">
        <v>35262917</v>
      </c>
      <c r="C38" s="6">
        <v>30849056</v>
      </c>
      <c r="D38" s="23">
        <v>2067335</v>
      </c>
      <c r="E38" s="24">
        <v>23293595</v>
      </c>
      <c r="F38" s="6">
        <v>23293595</v>
      </c>
      <c r="G38" s="25">
        <v>23293595</v>
      </c>
      <c r="H38" s="26">
        <v>0</v>
      </c>
      <c r="I38" s="24">
        <v>14646798</v>
      </c>
      <c r="J38" s="6">
        <v>15275725</v>
      </c>
      <c r="K38" s="25">
        <v>15938614</v>
      </c>
    </row>
    <row r="39" spans="1:11" ht="12.75">
      <c r="A39" s="22" t="s">
        <v>43</v>
      </c>
      <c r="B39" s="6">
        <v>106688995</v>
      </c>
      <c r="C39" s="6">
        <v>127628247</v>
      </c>
      <c r="D39" s="23">
        <v>-74006135</v>
      </c>
      <c r="E39" s="24">
        <v>474024655</v>
      </c>
      <c r="F39" s="6">
        <v>422119583</v>
      </c>
      <c r="G39" s="25">
        <v>422119583</v>
      </c>
      <c r="H39" s="26">
        <v>3</v>
      </c>
      <c r="I39" s="24">
        <v>1875115450</v>
      </c>
      <c r="J39" s="6">
        <v>403188529</v>
      </c>
      <c r="K39" s="25">
        <v>395838511</v>
      </c>
    </row>
    <row r="40" spans="1:11" ht="4.5" customHeight="1">
      <c r="A40" s="63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2.75">
      <c r="A41" s="64" t="s">
        <v>44</v>
      </c>
      <c r="B41" s="65"/>
      <c r="C41" s="66"/>
      <c r="D41" s="67"/>
      <c r="E41" s="65"/>
      <c r="F41" s="66"/>
      <c r="G41" s="67"/>
      <c r="H41" s="68"/>
      <c r="I41" s="65"/>
      <c r="J41" s="66"/>
      <c r="K41" s="67"/>
    </row>
    <row r="42" spans="1:11" ht="12.75">
      <c r="A42" s="22" t="s">
        <v>45</v>
      </c>
      <c r="B42" s="6">
        <v>5928086</v>
      </c>
      <c r="C42" s="6">
        <v>61589671</v>
      </c>
      <c r="D42" s="23">
        <v>-160654475</v>
      </c>
      <c r="E42" s="24">
        <v>-199256099</v>
      </c>
      <c r="F42" s="6">
        <v>-195680251</v>
      </c>
      <c r="G42" s="25">
        <v>-195680251</v>
      </c>
      <c r="H42" s="26">
        <v>-6852503</v>
      </c>
      <c r="I42" s="24">
        <v>-239970438</v>
      </c>
      <c r="J42" s="6">
        <v>-247255581</v>
      </c>
      <c r="K42" s="25">
        <v>-248964829</v>
      </c>
    </row>
    <row r="43" spans="1:11" ht="12.75">
      <c r="A43" s="22" t="s">
        <v>46</v>
      </c>
      <c r="B43" s="6">
        <v>-23232165</v>
      </c>
      <c r="C43" s="6">
        <v>-53274827</v>
      </c>
      <c r="D43" s="23">
        <v>260263</v>
      </c>
      <c r="E43" s="24">
        <v>-960263</v>
      </c>
      <c r="F43" s="6">
        <v>700000</v>
      </c>
      <c r="G43" s="25">
        <v>700000</v>
      </c>
      <c r="H43" s="26">
        <v>0</v>
      </c>
      <c r="I43" s="24">
        <v>-7816387</v>
      </c>
      <c r="J43" s="6">
        <v>-436545</v>
      </c>
      <c r="K43" s="25">
        <v>-460928</v>
      </c>
    </row>
    <row r="44" spans="1:11" ht="12.75">
      <c r="A44" s="22" t="s">
        <v>47</v>
      </c>
      <c r="B44" s="6">
        <v>-4875159</v>
      </c>
      <c r="C44" s="6">
        <v>-7561615</v>
      </c>
      <c r="D44" s="23">
        <v>-681885</v>
      </c>
      <c r="E44" s="24">
        <v>-262362</v>
      </c>
      <c r="F44" s="6">
        <v>0</v>
      </c>
      <c r="G44" s="25">
        <v>0</v>
      </c>
      <c r="H44" s="26">
        <v>0</v>
      </c>
      <c r="I44" s="24">
        <v>1206735</v>
      </c>
      <c r="J44" s="6">
        <v>24135</v>
      </c>
      <c r="K44" s="25">
        <v>24618</v>
      </c>
    </row>
    <row r="45" spans="1:11" ht="12.75">
      <c r="A45" s="33" t="s">
        <v>48</v>
      </c>
      <c r="B45" s="7">
        <v>-22568541</v>
      </c>
      <c r="C45" s="7">
        <v>475215</v>
      </c>
      <c r="D45" s="69">
        <v>-164137538</v>
      </c>
      <c r="E45" s="70">
        <v>-200478724</v>
      </c>
      <c r="F45" s="7">
        <v>-194980251</v>
      </c>
      <c r="G45" s="71">
        <v>-194980251</v>
      </c>
      <c r="H45" s="72">
        <v>-6852503</v>
      </c>
      <c r="I45" s="70">
        <v>-246580090</v>
      </c>
      <c r="J45" s="7">
        <v>-247667991</v>
      </c>
      <c r="K45" s="71">
        <v>-249401139</v>
      </c>
    </row>
    <row r="46" spans="1:11" ht="4.5" customHeight="1">
      <c r="A46" s="63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2.75">
      <c r="A47" s="64" t="s">
        <v>49</v>
      </c>
      <c r="B47" s="65">
        <v>0</v>
      </c>
      <c r="C47" s="66">
        <v>0</v>
      </c>
      <c r="D47" s="67">
        <v>0</v>
      </c>
      <c r="E47" s="65">
        <v>0</v>
      </c>
      <c r="F47" s="66">
        <v>0</v>
      </c>
      <c r="G47" s="67">
        <v>0</v>
      </c>
      <c r="H47" s="68">
        <v>0</v>
      </c>
      <c r="I47" s="65">
        <v>0</v>
      </c>
      <c r="J47" s="66">
        <v>0</v>
      </c>
      <c r="K47" s="67">
        <v>0</v>
      </c>
    </row>
    <row r="48" spans="1:11" ht="12.75">
      <c r="A48" s="22" t="s">
        <v>50</v>
      </c>
      <c r="B48" s="6">
        <v>404136</v>
      </c>
      <c r="C48" s="6">
        <v>5863963</v>
      </c>
      <c r="D48" s="23">
        <v>-5096199</v>
      </c>
      <c r="E48" s="24">
        <v>8790198</v>
      </c>
      <c r="F48" s="6">
        <v>8090198</v>
      </c>
      <c r="G48" s="25">
        <v>8090198</v>
      </c>
      <c r="H48" s="26">
        <v>267515</v>
      </c>
      <c r="I48" s="24">
        <v>65992931</v>
      </c>
      <c r="J48" s="6">
        <v>42235085</v>
      </c>
      <c r="K48" s="25">
        <v>17615461</v>
      </c>
    </row>
    <row r="49" spans="1:11" ht="12.75">
      <c r="A49" s="22" t="s">
        <v>51</v>
      </c>
      <c r="B49" s="6">
        <f>+B75</f>
        <v>215557073.19364223</v>
      </c>
      <c r="C49" s="6">
        <f aca="true" t="shared" si="6" ref="C49:K49">+C75</f>
        <v>274762254.99665755</v>
      </c>
      <c r="D49" s="23">
        <f t="shared" si="6"/>
        <v>23650718</v>
      </c>
      <c r="E49" s="24">
        <f t="shared" si="6"/>
        <v>142892238</v>
      </c>
      <c r="F49" s="6">
        <f t="shared" si="6"/>
        <v>142892238</v>
      </c>
      <c r="G49" s="25">
        <f t="shared" si="6"/>
        <v>142892238</v>
      </c>
      <c r="H49" s="26">
        <f t="shared" si="6"/>
        <v>-10784301</v>
      </c>
      <c r="I49" s="24">
        <f t="shared" si="6"/>
        <v>323758000</v>
      </c>
      <c r="J49" s="6">
        <f t="shared" si="6"/>
        <v>220557890</v>
      </c>
      <c r="K49" s="25">
        <f t="shared" si="6"/>
        <v>218753262</v>
      </c>
    </row>
    <row r="50" spans="1:11" ht="12.75">
      <c r="A50" s="33" t="s">
        <v>52</v>
      </c>
      <c r="B50" s="7">
        <f>+B48-B49</f>
        <v>-215152937.19364223</v>
      </c>
      <c r="C50" s="7">
        <f aca="true" t="shared" si="7" ref="C50:K50">+C48-C49</f>
        <v>-268898291.99665755</v>
      </c>
      <c r="D50" s="69">
        <f t="shared" si="7"/>
        <v>-28746917</v>
      </c>
      <c r="E50" s="70">
        <f t="shared" si="7"/>
        <v>-134102040</v>
      </c>
      <c r="F50" s="7">
        <f t="shared" si="7"/>
        <v>-134802040</v>
      </c>
      <c r="G50" s="71">
        <f t="shared" si="7"/>
        <v>-134802040</v>
      </c>
      <c r="H50" s="72">
        <f t="shared" si="7"/>
        <v>11051816</v>
      </c>
      <c r="I50" s="70">
        <f t="shared" si="7"/>
        <v>-257765069</v>
      </c>
      <c r="J50" s="7">
        <f t="shared" si="7"/>
        <v>-178322805</v>
      </c>
      <c r="K50" s="71">
        <f t="shared" si="7"/>
        <v>-201137801</v>
      </c>
    </row>
    <row r="51" spans="1:11" ht="4.5" customHeight="1">
      <c r="A51" s="78"/>
      <c r="B51" s="79"/>
      <c r="C51" s="80"/>
      <c r="D51" s="81"/>
      <c r="E51" s="79"/>
      <c r="F51" s="80"/>
      <c r="G51" s="81"/>
      <c r="H51" s="82"/>
      <c r="I51" s="79"/>
      <c r="J51" s="80"/>
      <c r="K51" s="81"/>
    </row>
    <row r="52" spans="1:11" ht="12.75">
      <c r="A52" s="64" t="s">
        <v>53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2.75">
      <c r="A53" s="22" t="s">
        <v>54</v>
      </c>
      <c r="B53" s="6">
        <v>367294290</v>
      </c>
      <c r="C53" s="6">
        <v>423867586</v>
      </c>
      <c r="D53" s="23">
        <v>107326660</v>
      </c>
      <c r="E53" s="24">
        <v>391271450</v>
      </c>
      <c r="F53" s="6">
        <v>391030968</v>
      </c>
      <c r="G53" s="25">
        <v>391030968</v>
      </c>
      <c r="H53" s="26">
        <v>-129528</v>
      </c>
      <c r="I53" s="24">
        <v>856333991</v>
      </c>
      <c r="J53" s="6">
        <v>478009452</v>
      </c>
      <c r="K53" s="25">
        <v>491134923</v>
      </c>
    </row>
    <row r="54" spans="1:11" ht="12.75">
      <c r="A54" s="22" t="s">
        <v>55</v>
      </c>
      <c r="B54" s="6">
        <v>17959914</v>
      </c>
      <c r="C54" s="6">
        <v>17273329</v>
      </c>
      <c r="D54" s="23">
        <v>0</v>
      </c>
      <c r="E54" s="24">
        <v>22958608</v>
      </c>
      <c r="F54" s="6">
        <v>22958608</v>
      </c>
      <c r="G54" s="25">
        <v>22958608</v>
      </c>
      <c r="H54" s="26">
        <v>1754645</v>
      </c>
      <c r="I54" s="24">
        <v>25360079</v>
      </c>
      <c r="J54" s="6">
        <v>25456688</v>
      </c>
      <c r="K54" s="25">
        <v>26103634</v>
      </c>
    </row>
    <row r="55" spans="1:11" ht="12.75">
      <c r="A55" s="22" t="s">
        <v>56</v>
      </c>
      <c r="B55" s="6">
        <v>0</v>
      </c>
      <c r="C55" s="6">
        <v>0</v>
      </c>
      <c r="D55" s="23">
        <v>6739765</v>
      </c>
      <c r="E55" s="24">
        <v>370995200</v>
      </c>
      <c r="F55" s="6">
        <v>370237670</v>
      </c>
      <c r="G55" s="25">
        <v>370237670</v>
      </c>
      <c r="H55" s="26">
        <v>-1754646</v>
      </c>
      <c r="I55" s="24">
        <v>802633959</v>
      </c>
      <c r="J55" s="6">
        <v>413253330</v>
      </c>
      <c r="K55" s="25">
        <v>421800906</v>
      </c>
    </row>
    <row r="56" spans="1:11" ht="12.75">
      <c r="A56" s="22" t="s">
        <v>57</v>
      </c>
      <c r="B56" s="6">
        <v>3134206</v>
      </c>
      <c r="C56" s="6">
        <v>2671646</v>
      </c>
      <c r="D56" s="23">
        <v>5359140</v>
      </c>
      <c r="E56" s="24">
        <v>0</v>
      </c>
      <c r="F56" s="6">
        <v>3000000</v>
      </c>
      <c r="G56" s="25">
        <v>3000000</v>
      </c>
      <c r="H56" s="26">
        <v>0</v>
      </c>
      <c r="I56" s="24">
        <v>3000000</v>
      </c>
      <c r="J56" s="6">
        <v>3162000</v>
      </c>
      <c r="K56" s="25">
        <v>3332748</v>
      </c>
    </row>
    <row r="57" spans="1:11" ht="4.5" customHeight="1">
      <c r="A57" s="83"/>
      <c r="B57" s="84"/>
      <c r="C57" s="85"/>
      <c r="D57" s="86"/>
      <c r="E57" s="84"/>
      <c r="F57" s="85"/>
      <c r="G57" s="86"/>
      <c r="H57" s="87"/>
      <c r="I57" s="84"/>
      <c r="J57" s="85"/>
      <c r="K57" s="86"/>
    </row>
    <row r="58" spans="1:11" ht="12.75">
      <c r="A58" s="64" t="s">
        <v>58</v>
      </c>
      <c r="B58" s="18"/>
      <c r="C58" s="19"/>
      <c r="D58" s="20"/>
      <c r="E58" s="18"/>
      <c r="F58" s="19"/>
      <c r="G58" s="20"/>
      <c r="H58" s="21"/>
      <c r="I58" s="88"/>
      <c r="J58" s="6"/>
      <c r="K58" s="89"/>
    </row>
    <row r="59" spans="1:11" ht="12.75">
      <c r="A59" s="90" t="s">
        <v>59</v>
      </c>
      <c r="B59" s="6">
        <v>0</v>
      </c>
      <c r="C59" s="6">
        <v>0</v>
      </c>
      <c r="D59" s="23">
        <v>0</v>
      </c>
      <c r="E59" s="24">
        <v>34992475</v>
      </c>
      <c r="F59" s="6">
        <v>0</v>
      </c>
      <c r="G59" s="25">
        <v>0</v>
      </c>
      <c r="H59" s="26">
        <v>0</v>
      </c>
      <c r="I59" s="24">
        <v>38832582</v>
      </c>
      <c r="J59" s="6">
        <v>40969173</v>
      </c>
      <c r="K59" s="25">
        <v>40969173</v>
      </c>
    </row>
    <row r="60" spans="1:11" ht="12.75">
      <c r="A60" s="90" t="s">
        <v>60</v>
      </c>
      <c r="B60" s="6">
        <v>0</v>
      </c>
      <c r="C60" s="6">
        <v>0</v>
      </c>
      <c r="D60" s="23">
        <v>7202933</v>
      </c>
      <c r="E60" s="24">
        <v>8924132</v>
      </c>
      <c r="F60" s="6">
        <v>0</v>
      </c>
      <c r="G60" s="25">
        <v>0</v>
      </c>
      <c r="H60" s="26">
        <v>0</v>
      </c>
      <c r="I60" s="24">
        <v>44028053</v>
      </c>
      <c r="J60" s="6">
        <v>44147494</v>
      </c>
      <c r="K60" s="25">
        <v>46525552</v>
      </c>
    </row>
    <row r="61" spans="1:11" ht="12.75">
      <c r="A61" s="91" t="s">
        <v>61</v>
      </c>
      <c r="B61" s="92">
        <v>0</v>
      </c>
      <c r="C61" s="93">
        <v>0</v>
      </c>
      <c r="D61" s="94">
        <v>0</v>
      </c>
      <c r="E61" s="92">
        <v>0</v>
      </c>
      <c r="F61" s="93">
        <v>0</v>
      </c>
      <c r="G61" s="94">
        <v>0</v>
      </c>
      <c r="H61" s="95">
        <v>0</v>
      </c>
      <c r="I61" s="92">
        <v>0</v>
      </c>
      <c r="J61" s="93">
        <v>0</v>
      </c>
      <c r="K61" s="94">
        <v>0</v>
      </c>
    </row>
    <row r="62" spans="1:11" ht="12.75">
      <c r="A62" s="96" t="s">
        <v>62</v>
      </c>
      <c r="B62" s="97">
        <v>0</v>
      </c>
      <c r="C62" s="98">
        <v>0</v>
      </c>
      <c r="D62" s="99">
        <v>718</v>
      </c>
      <c r="E62" s="97">
        <v>718</v>
      </c>
      <c r="F62" s="98">
        <v>718</v>
      </c>
      <c r="G62" s="99">
        <v>718</v>
      </c>
      <c r="H62" s="100">
        <v>718</v>
      </c>
      <c r="I62" s="97">
        <v>718</v>
      </c>
      <c r="J62" s="98">
        <v>718</v>
      </c>
      <c r="K62" s="99">
        <v>718</v>
      </c>
    </row>
    <row r="63" spans="1:11" ht="12.75">
      <c r="A63" s="96" t="s">
        <v>63</v>
      </c>
      <c r="B63" s="97">
        <v>1186</v>
      </c>
      <c r="C63" s="98">
        <v>1186</v>
      </c>
      <c r="D63" s="99">
        <v>1186</v>
      </c>
      <c r="E63" s="97">
        <v>19</v>
      </c>
      <c r="F63" s="98">
        <v>19</v>
      </c>
      <c r="G63" s="99">
        <v>19</v>
      </c>
      <c r="H63" s="100">
        <v>19</v>
      </c>
      <c r="I63" s="97">
        <v>19</v>
      </c>
      <c r="J63" s="98">
        <v>19</v>
      </c>
      <c r="K63" s="99">
        <v>19</v>
      </c>
    </row>
    <row r="64" spans="1:11" ht="12.75">
      <c r="A64" s="96" t="s">
        <v>64</v>
      </c>
      <c r="B64" s="97">
        <v>0</v>
      </c>
      <c r="C64" s="98">
        <v>0</v>
      </c>
      <c r="D64" s="99">
        <v>0</v>
      </c>
      <c r="E64" s="97">
        <v>0</v>
      </c>
      <c r="F64" s="98">
        <v>0</v>
      </c>
      <c r="G64" s="99">
        <v>0</v>
      </c>
      <c r="H64" s="100">
        <v>0</v>
      </c>
      <c r="I64" s="97">
        <v>0</v>
      </c>
      <c r="J64" s="98">
        <v>0</v>
      </c>
      <c r="K64" s="99">
        <v>0</v>
      </c>
    </row>
    <row r="65" spans="1:11" ht="12.75">
      <c r="A65" s="96" t="s">
        <v>65</v>
      </c>
      <c r="B65" s="97">
        <v>1686</v>
      </c>
      <c r="C65" s="98">
        <v>1686</v>
      </c>
      <c r="D65" s="99">
        <v>1686</v>
      </c>
      <c r="E65" s="97">
        <v>4687</v>
      </c>
      <c r="F65" s="98">
        <v>4687</v>
      </c>
      <c r="G65" s="99">
        <v>4687</v>
      </c>
      <c r="H65" s="100">
        <v>4687</v>
      </c>
      <c r="I65" s="97">
        <v>4687</v>
      </c>
      <c r="J65" s="98">
        <v>4687</v>
      </c>
      <c r="K65" s="99">
        <v>4687</v>
      </c>
    </row>
    <row r="66" spans="1:11" ht="4.5" customHeight="1">
      <c r="A66" s="83"/>
      <c r="B66" s="101"/>
      <c r="C66" s="102"/>
      <c r="D66" s="103"/>
      <c r="E66" s="101"/>
      <c r="F66" s="102"/>
      <c r="G66" s="103"/>
      <c r="H66" s="104"/>
      <c r="I66" s="101"/>
      <c r="J66" s="102"/>
      <c r="K66" s="103"/>
    </row>
    <row r="67" spans="1:11" ht="12.75">
      <c r="A67" s="105"/>
      <c r="B67" s="106"/>
      <c r="C67" s="106"/>
      <c r="D67" s="106"/>
      <c r="E67" s="106"/>
      <c r="F67" s="106"/>
      <c r="G67" s="106"/>
      <c r="H67" s="106"/>
      <c r="I67" s="106"/>
      <c r="J67" s="106"/>
      <c r="K67" s="106"/>
    </row>
    <row r="68" spans="1:11" ht="12.75">
      <c r="A68" s="107"/>
      <c r="B68" s="107"/>
      <c r="C68" s="107"/>
      <c r="D68" s="107"/>
      <c r="E68" s="107"/>
      <c r="F68" s="107"/>
      <c r="G68" s="107"/>
      <c r="H68" s="107"/>
      <c r="I68" s="107"/>
      <c r="J68" s="107"/>
      <c r="K68" s="107"/>
    </row>
    <row r="69" spans="1:11" ht="12.75">
      <c r="A69" s="108"/>
      <c r="B69" s="108"/>
      <c r="C69" s="108"/>
      <c r="D69" s="108"/>
      <c r="E69" s="108"/>
      <c r="F69" s="108"/>
      <c r="G69" s="108"/>
      <c r="H69" s="108"/>
      <c r="I69" s="108"/>
      <c r="J69" s="108"/>
      <c r="K69" s="108"/>
    </row>
    <row r="70" spans="1:11" ht="12.75" hidden="1">
      <c r="A70" s="4" t="s">
        <v>102</v>
      </c>
      <c r="B70" s="5">
        <f>IF(ISERROR(B71/B72),0,(B71/B72))</f>
        <v>1.0267217947651819</v>
      </c>
      <c r="C70" s="5">
        <f aca="true" t="shared" si="8" ref="C70:K70">IF(ISERROR(C71/C72),0,(C71/C72))</f>
        <v>0.738600254139181</v>
      </c>
      <c r="D70" s="5">
        <f t="shared" si="8"/>
        <v>0</v>
      </c>
      <c r="E70" s="5">
        <f t="shared" si="8"/>
        <v>0</v>
      </c>
      <c r="F70" s="5">
        <f t="shared" si="8"/>
        <v>0</v>
      </c>
      <c r="G70" s="5">
        <f t="shared" si="8"/>
        <v>0</v>
      </c>
      <c r="H70" s="5">
        <f t="shared" si="8"/>
        <v>0</v>
      </c>
      <c r="I70" s="5">
        <f t="shared" si="8"/>
        <v>0</v>
      </c>
      <c r="J70" s="5">
        <f t="shared" si="8"/>
        <v>0</v>
      </c>
      <c r="K70" s="5">
        <f t="shared" si="8"/>
        <v>0</v>
      </c>
    </row>
    <row r="71" spans="1:11" ht="12.75" hidden="1">
      <c r="A71" s="2" t="s">
        <v>103</v>
      </c>
      <c r="B71" s="2">
        <f>+B83</f>
        <v>158654134</v>
      </c>
      <c r="C71" s="2">
        <f aca="true" t="shared" si="9" ref="C71:K71">+C83</f>
        <v>146320280</v>
      </c>
      <c r="D71" s="2">
        <f t="shared" si="9"/>
        <v>0</v>
      </c>
      <c r="E71" s="2">
        <f t="shared" si="9"/>
        <v>0</v>
      </c>
      <c r="F71" s="2">
        <f t="shared" si="9"/>
        <v>0</v>
      </c>
      <c r="G71" s="2">
        <f t="shared" si="9"/>
        <v>0</v>
      </c>
      <c r="H71" s="2">
        <f t="shared" si="9"/>
        <v>0</v>
      </c>
      <c r="I71" s="2">
        <f t="shared" si="9"/>
        <v>0</v>
      </c>
      <c r="J71" s="2">
        <f t="shared" si="9"/>
        <v>0</v>
      </c>
      <c r="K71" s="2">
        <f t="shared" si="9"/>
        <v>0</v>
      </c>
    </row>
    <row r="72" spans="1:11" ht="12.75" hidden="1">
      <c r="A72" s="2" t="s">
        <v>104</v>
      </c>
      <c r="B72" s="2">
        <f>+B77</f>
        <v>154524950</v>
      </c>
      <c r="C72" s="2">
        <f aca="true" t="shared" si="10" ref="C72:K72">+C77</f>
        <v>198104833</v>
      </c>
      <c r="D72" s="2">
        <f t="shared" si="10"/>
        <v>157616996</v>
      </c>
      <c r="E72" s="2">
        <f t="shared" si="10"/>
        <v>191629424</v>
      </c>
      <c r="F72" s="2">
        <f t="shared" si="10"/>
        <v>155610353</v>
      </c>
      <c r="G72" s="2">
        <f t="shared" si="10"/>
        <v>155610353</v>
      </c>
      <c r="H72" s="2">
        <f t="shared" si="10"/>
        <v>12932213</v>
      </c>
      <c r="I72" s="2">
        <f t="shared" si="10"/>
        <v>191372402</v>
      </c>
      <c r="J72" s="2">
        <f t="shared" si="10"/>
        <v>222721047</v>
      </c>
      <c r="K72" s="2">
        <f t="shared" si="10"/>
        <v>235980738</v>
      </c>
    </row>
    <row r="73" spans="1:11" ht="12.75" hidden="1">
      <c r="A73" s="2" t="s">
        <v>105</v>
      </c>
      <c r="B73" s="2">
        <f>+B74</f>
        <v>-77042182.83333331</v>
      </c>
      <c r="C73" s="2">
        <f aca="true" t="shared" si="11" ref="C73:K73">+(C78+C80+C81+C82)-(B78+B80+B81+B82)</f>
        <v>4832963</v>
      </c>
      <c r="D73" s="2">
        <f t="shared" si="11"/>
        <v>-103268422</v>
      </c>
      <c r="E73" s="2">
        <f t="shared" si="11"/>
        <v>279881068</v>
      </c>
      <c r="F73" s="2">
        <f>+(F78+F80+F81+F82)-(D78+D80+D81+D82)</f>
        <v>265525068</v>
      </c>
      <c r="G73" s="2">
        <f>+(G78+G80+G81+G82)-(D78+D80+D81+D82)</f>
        <v>265525068</v>
      </c>
      <c r="H73" s="2">
        <f>+(H78+H80+H81+H82)-(D78+D80+D81+D82)</f>
        <v>84326196</v>
      </c>
      <c r="I73" s="2">
        <f>+(I78+I80+I81+I82)-(E78+E80+E81+E82)</f>
        <v>1163160976</v>
      </c>
      <c r="J73" s="2">
        <f t="shared" si="11"/>
        <v>-1178685448</v>
      </c>
      <c r="K73" s="2">
        <f t="shared" si="11"/>
        <v>-30802825</v>
      </c>
    </row>
    <row r="74" spans="1:11" ht="12.75" hidden="1">
      <c r="A74" s="2" t="s">
        <v>106</v>
      </c>
      <c r="B74" s="2">
        <f>+TREND(C74:E74)</f>
        <v>-77042182.83333331</v>
      </c>
      <c r="C74" s="2">
        <f>+C73</f>
        <v>4832963</v>
      </c>
      <c r="D74" s="2">
        <f aca="true" t="shared" si="12" ref="D74:K74">+D73</f>
        <v>-103268422</v>
      </c>
      <c r="E74" s="2">
        <f t="shared" si="12"/>
        <v>279881068</v>
      </c>
      <c r="F74" s="2">
        <f t="shared" si="12"/>
        <v>265525068</v>
      </c>
      <c r="G74" s="2">
        <f t="shared" si="12"/>
        <v>265525068</v>
      </c>
      <c r="H74" s="2">
        <f t="shared" si="12"/>
        <v>84326196</v>
      </c>
      <c r="I74" s="2">
        <f t="shared" si="12"/>
        <v>1163160976</v>
      </c>
      <c r="J74" s="2">
        <f t="shared" si="12"/>
        <v>-1178685448</v>
      </c>
      <c r="K74" s="2">
        <f t="shared" si="12"/>
        <v>-30802825</v>
      </c>
    </row>
    <row r="75" spans="1:11" ht="12.75" hidden="1">
      <c r="A75" s="2" t="s">
        <v>107</v>
      </c>
      <c r="B75" s="2">
        <f>+B84-(((B80+B81+B78)*B70)-B79)</f>
        <v>215557073.19364223</v>
      </c>
      <c r="C75" s="2">
        <f aca="true" t="shared" si="13" ref="C75:K75">+C84-(((C80+C81+C78)*C70)-C79)</f>
        <v>274762254.99665755</v>
      </c>
      <c r="D75" s="2">
        <f t="shared" si="13"/>
        <v>23650718</v>
      </c>
      <c r="E75" s="2">
        <f t="shared" si="13"/>
        <v>142892238</v>
      </c>
      <c r="F75" s="2">
        <f t="shared" si="13"/>
        <v>142892238</v>
      </c>
      <c r="G75" s="2">
        <f t="shared" si="13"/>
        <v>142892238</v>
      </c>
      <c r="H75" s="2">
        <f t="shared" si="13"/>
        <v>-10784301</v>
      </c>
      <c r="I75" s="2">
        <f t="shared" si="13"/>
        <v>323758000</v>
      </c>
      <c r="J75" s="2">
        <f t="shared" si="13"/>
        <v>220557890</v>
      </c>
      <c r="K75" s="2">
        <f t="shared" si="13"/>
        <v>218753262</v>
      </c>
    </row>
    <row r="76" spans="1:11" ht="12.75" hidden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3.5" hidden="1">
      <c r="A77" s="1" t="s">
        <v>66</v>
      </c>
      <c r="B77" s="3">
        <v>154524950</v>
      </c>
      <c r="C77" s="3">
        <v>198104833</v>
      </c>
      <c r="D77" s="3">
        <v>157616996</v>
      </c>
      <c r="E77" s="3">
        <v>191629424</v>
      </c>
      <c r="F77" s="3">
        <v>155610353</v>
      </c>
      <c r="G77" s="3">
        <v>155610353</v>
      </c>
      <c r="H77" s="3">
        <v>12932213</v>
      </c>
      <c r="I77" s="3">
        <v>191372402</v>
      </c>
      <c r="J77" s="3">
        <v>222721047</v>
      </c>
      <c r="K77" s="3">
        <v>235980738</v>
      </c>
    </row>
    <row r="78" spans="1:11" ht="13.5" hidden="1">
      <c r="A78" s="1" t="s">
        <v>67</v>
      </c>
      <c r="B78" s="3">
        <v>5110954</v>
      </c>
      <c r="C78" s="3">
        <v>7563899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7229969</v>
      </c>
      <c r="J78" s="3">
        <v>7634847</v>
      </c>
      <c r="K78" s="3">
        <v>8062399</v>
      </c>
    </row>
    <row r="79" spans="1:11" ht="13.5" hidden="1">
      <c r="A79" s="1" t="s">
        <v>68</v>
      </c>
      <c r="B79" s="3">
        <v>248324274</v>
      </c>
      <c r="C79" s="3">
        <v>301903860</v>
      </c>
      <c r="D79" s="3">
        <v>23650718</v>
      </c>
      <c r="E79" s="3">
        <v>142892238</v>
      </c>
      <c r="F79" s="3">
        <v>142892238</v>
      </c>
      <c r="G79" s="3">
        <v>142892238</v>
      </c>
      <c r="H79" s="3">
        <v>-10784301</v>
      </c>
      <c r="I79" s="3">
        <v>323758000</v>
      </c>
      <c r="J79" s="3">
        <v>220557890</v>
      </c>
      <c r="K79" s="3">
        <v>218753262</v>
      </c>
    </row>
    <row r="80" spans="1:11" ht="13.5" hidden="1">
      <c r="A80" s="1" t="s">
        <v>69</v>
      </c>
      <c r="B80" s="3">
        <v>21209919</v>
      </c>
      <c r="C80" s="3">
        <v>23403630</v>
      </c>
      <c r="D80" s="3">
        <v>-79223103</v>
      </c>
      <c r="E80" s="3">
        <v>199004000</v>
      </c>
      <c r="F80" s="3">
        <v>199004000</v>
      </c>
      <c r="G80" s="3">
        <v>199004000</v>
      </c>
      <c r="H80" s="3">
        <v>10596487</v>
      </c>
      <c r="I80" s="3">
        <v>1366791007</v>
      </c>
      <c r="J80" s="3">
        <v>187565681</v>
      </c>
      <c r="K80" s="3">
        <v>156193014</v>
      </c>
    </row>
    <row r="81" spans="1:11" ht="13.5" hidden="1">
      <c r="A81" s="1" t="s">
        <v>70</v>
      </c>
      <c r="B81" s="3">
        <v>5593518</v>
      </c>
      <c r="C81" s="3">
        <v>5779825</v>
      </c>
      <c r="D81" s="3">
        <v>12702035</v>
      </c>
      <c r="E81" s="3">
        <v>14356000</v>
      </c>
      <c r="F81" s="3">
        <v>0</v>
      </c>
      <c r="G81" s="3">
        <v>0</v>
      </c>
      <c r="H81" s="3">
        <v>7208641</v>
      </c>
      <c r="I81" s="3">
        <v>0</v>
      </c>
      <c r="J81" s="3">
        <v>0</v>
      </c>
      <c r="K81" s="3">
        <v>0</v>
      </c>
    </row>
    <row r="82" spans="1:11" ht="13.5" hidden="1">
      <c r="A82" s="1" t="s">
        <v>71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2500000</v>
      </c>
      <c r="J82" s="3">
        <v>2635000</v>
      </c>
      <c r="K82" s="3">
        <v>2777290</v>
      </c>
    </row>
    <row r="83" spans="1:11" ht="13.5" hidden="1">
      <c r="A83" s="1" t="s">
        <v>72</v>
      </c>
      <c r="B83" s="3">
        <v>158654134</v>
      </c>
      <c r="C83" s="3">
        <v>146320280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3">
        <v>0</v>
      </c>
      <c r="J83" s="3">
        <v>0</v>
      </c>
      <c r="K83" s="3">
        <v>0</v>
      </c>
    </row>
    <row r="84" spans="1:11" ht="13.5" hidden="1">
      <c r="A84" s="1" t="s">
        <v>73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</row>
    <row r="85" spans="1:11" ht="13.5" hidden="1">
      <c r="A85" s="1" t="s">
        <v>74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11" width="9.7109375" style="0" customWidth="1"/>
  </cols>
  <sheetData>
    <row r="1" spans="1:11" ht="18" customHeight="1">
      <c r="A1" s="109" t="s">
        <v>90</v>
      </c>
      <c r="B1" s="110"/>
      <c r="C1" s="110"/>
      <c r="D1" s="111"/>
      <c r="E1" s="111"/>
      <c r="F1" s="111"/>
      <c r="G1" s="111"/>
      <c r="H1" s="111"/>
      <c r="I1" s="111"/>
      <c r="J1" s="111"/>
      <c r="K1" s="111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12" t="s">
        <v>5</v>
      </c>
      <c r="F2" s="113"/>
      <c r="G2" s="113"/>
      <c r="H2" s="113"/>
      <c r="I2" s="114" t="s">
        <v>6</v>
      </c>
      <c r="J2" s="115"/>
      <c r="K2" s="116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9</v>
      </c>
      <c r="E3" s="13" t="s">
        <v>10</v>
      </c>
      <c r="F3" s="14" t="s">
        <v>11</v>
      </c>
      <c r="G3" s="15" t="s">
        <v>12</v>
      </c>
      <c r="H3" s="16" t="s">
        <v>13</v>
      </c>
      <c r="I3" s="13" t="s">
        <v>14</v>
      </c>
      <c r="J3" s="14" t="s">
        <v>15</v>
      </c>
      <c r="K3" s="15" t="s">
        <v>16</v>
      </c>
    </row>
    <row r="4" spans="1:11" ht="12.75">
      <c r="A4" s="17" t="s">
        <v>17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2.75">
      <c r="A5" s="22" t="s">
        <v>18</v>
      </c>
      <c r="B5" s="6">
        <v>17687874</v>
      </c>
      <c r="C5" s="6">
        <v>19983734</v>
      </c>
      <c r="D5" s="23">
        <v>19052119</v>
      </c>
      <c r="E5" s="24">
        <v>17617818</v>
      </c>
      <c r="F5" s="6">
        <v>17617818</v>
      </c>
      <c r="G5" s="25">
        <v>17617818</v>
      </c>
      <c r="H5" s="26">
        <v>0</v>
      </c>
      <c r="I5" s="24">
        <v>28818300</v>
      </c>
      <c r="J5" s="6">
        <v>29058072</v>
      </c>
      <c r="K5" s="25">
        <v>32297845</v>
      </c>
    </row>
    <row r="6" spans="1:11" ht="12.75">
      <c r="A6" s="22" t="s">
        <v>19</v>
      </c>
      <c r="B6" s="6">
        <v>0</v>
      </c>
      <c r="C6" s="6">
        <v>0</v>
      </c>
      <c r="D6" s="23">
        <v>0</v>
      </c>
      <c r="E6" s="24">
        <v>0</v>
      </c>
      <c r="F6" s="6">
        <v>0</v>
      </c>
      <c r="G6" s="25">
        <v>0</v>
      </c>
      <c r="H6" s="26">
        <v>0</v>
      </c>
      <c r="I6" s="24">
        <v>0</v>
      </c>
      <c r="J6" s="6">
        <v>0</v>
      </c>
      <c r="K6" s="25">
        <v>0</v>
      </c>
    </row>
    <row r="7" spans="1:11" ht="12.75">
      <c r="A7" s="22" t="s">
        <v>20</v>
      </c>
      <c r="B7" s="6">
        <v>2581478</v>
      </c>
      <c r="C7" s="6">
        <v>3416424</v>
      </c>
      <c r="D7" s="23">
        <v>3203131</v>
      </c>
      <c r="E7" s="24">
        <v>1550000</v>
      </c>
      <c r="F7" s="6">
        <v>1550000</v>
      </c>
      <c r="G7" s="25">
        <v>1550000</v>
      </c>
      <c r="H7" s="26">
        <v>2509085</v>
      </c>
      <c r="I7" s="24">
        <v>880000</v>
      </c>
      <c r="J7" s="6">
        <v>968000</v>
      </c>
      <c r="K7" s="25">
        <v>1064800</v>
      </c>
    </row>
    <row r="8" spans="1:11" ht="12.75">
      <c r="A8" s="22" t="s">
        <v>21</v>
      </c>
      <c r="B8" s="6">
        <v>106964934</v>
      </c>
      <c r="C8" s="6">
        <v>103139189</v>
      </c>
      <c r="D8" s="23">
        <v>107778799</v>
      </c>
      <c r="E8" s="24">
        <v>123580001</v>
      </c>
      <c r="F8" s="6">
        <v>123580001</v>
      </c>
      <c r="G8" s="25">
        <v>123580001</v>
      </c>
      <c r="H8" s="26">
        <v>64411000</v>
      </c>
      <c r="I8" s="24">
        <v>129908309</v>
      </c>
      <c r="J8" s="6">
        <v>137799946</v>
      </c>
      <c r="K8" s="25">
        <v>148527746</v>
      </c>
    </row>
    <row r="9" spans="1:11" ht="12.75">
      <c r="A9" s="22" t="s">
        <v>22</v>
      </c>
      <c r="B9" s="6">
        <v>3353116</v>
      </c>
      <c r="C9" s="6">
        <v>21112319</v>
      </c>
      <c r="D9" s="23">
        <v>3683000</v>
      </c>
      <c r="E9" s="24">
        <v>1785000</v>
      </c>
      <c r="F9" s="6">
        <v>1785000</v>
      </c>
      <c r="G9" s="25">
        <v>1785000</v>
      </c>
      <c r="H9" s="26">
        <v>1315448</v>
      </c>
      <c r="I9" s="24">
        <v>3400000</v>
      </c>
      <c r="J9" s="6">
        <v>3740000</v>
      </c>
      <c r="K9" s="25">
        <v>4115000</v>
      </c>
    </row>
    <row r="10" spans="1:11" ht="20.25">
      <c r="A10" s="27" t="s">
        <v>97</v>
      </c>
      <c r="B10" s="28">
        <f>SUM(B5:B9)</f>
        <v>130587402</v>
      </c>
      <c r="C10" s="29">
        <f aca="true" t="shared" si="0" ref="C10:K10">SUM(C5:C9)</f>
        <v>147651666</v>
      </c>
      <c r="D10" s="30">
        <f t="shared" si="0"/>
        <v>133717049</v>
      </c>
      <c r="E10" s="28">
        <f t="shared" si="0"/>
        <v>144532819</v>
      </c>
      <c r="F10" s="29">
        <f t="shared" si="0"/>
        <v>144532819</v>
      </c>
      <c r="G10" s="31">
        <f t="shared" si="0"/>
        <v>144532819</v>
      </c>
      <c r="H10" s="32">
        <f t="shared" si="0"/>
        <v>68235533</v>
      </c>
      <c r="I10" s="28">
        <f t="shared" si="0"/>
        <v>163006609</v>
      </c>
      <c r="J10" s="29">
        <f t="shared" si="0"/>
        <v>171566018</v>
      </c>
      <c r="K10" s="31">
        <f t="shared" si="0"/>
        <v>186005391</v>
      </c>
    </row>
    <row r="11" spans="1:11" ht="12.75">
      <c r="A11" s="22" t="s">
        <v>23</v>
      </c>
      <c r="B11" s="6">
        <v>25280543</v>
      </c>
      <c r="C11" s="6">
        <v>28871030</v>
      </c>
      <c r="D11" s="23">
        <v>31159280</v>
      </c>
      <c r="E11" s="24">
        <v>34395956</v>
      </c>
      <c r="F11" s="6">
        <v>34610956</v>
      </c>
      <c r="G11" s="25">
        <v>34610956</v>
      </c>
      <c r="H11" s="26">
        <v>29858936</v>
      </c>
      <c r="I11" s="24">
        <v>45878148</v>
      </c>
      <c r="J11" s="6">
        <v>47577808</v>
      </c>
      <c r="K11" s="25">
        <v>49787854</v>
      </c>
    </row>
    <row r="12" spans="1:11" ht="12.75">
      <c r="A12" s="22" t="s">
        <v>24</v>
      </c>
      <c r="B12" s="6">
        <v>9545693</v>
      </c>
      <c r="C12" s="6">
        <v>9668068</v>
      </c>
      <c r="D12" s="23">
        <v>10792905</v>
      </c>
      <c r="E12" s="24">
        <v>11782168</v>
      </c>
      <c r="F12" s="6">
        <v>11607168</v>
      </c>
      <c r="G12" s="25">
        <v>11607168</v>
      </c>
      <c r="H12" s="26">
        <v>11944948</v>
      </c>
      <c r="I12" s="24">
        <v>6814176</v>
      </c>
      <c r="J12" s="6">
        <v>7223350</v>
      </c>
      <c r="K12" s="25">
        <v>7698666</v>
      </c>
    </row>
    <row r="13" spans="1:11" ht="12.75">
      <c r="A13" s="22" t="s">
        <v>98</v>
      </c>
      <c r="B13" s="6">
        <v>15433351</v>
      </c>
      <c r="C13" s="6">
        <v>21086148</v>
      </c>
      <c r="D13" s="23">
        <v>18395665</v>
      </c>
      <c r="E13" s="24">
        <v>27390000</v>
      </c>
      <c r="F13" s="6">
        <v>27390000</v>
      </c>
      <c r="G13" s="25">
        <v>27390000</v>
      </c>
      <c r="H13" s="26">
        <v>27500</v>
      </c>
      <c r="I13" s="24">
        <v>22956540</v>
      </c>
      <c r="J13" s="6">
        <v>24425759</v>
      </c>
      <c r="K13" s="25">
        <v>25989007</v>
      </c>
    </row>
    <row r="14" spans="1:11" ht="12.75">
      <c r="A14" s="22" t="s">
        <v>25</v>
      </c>
      <c r="B14" s="6">
        <v>82968</v>
      </c>
      <c r="C14" s="6">
        <v>985640</v>
      </c>
      <c r="D14" s="23">
        <v>2809716</v>
      </c>
      <c r="E14" s="24">
        <v>250000</v>
      </c>
      <c r="F14" s="6">
        <v>250000</v>
      </c>
      <c r="G14" s="25">
        <v>250000</v>
      </c>
      <c r="H14" s="26">
        <v>38330</v>
      </c>
      <c r="I14" s="24">
        <v>390000</v>
      </c>
      <c r="J14" s="6">
        <v>414960</v>
      </c>
      <c r="K14" s="25">
        <v>441518</v>
      </c>
    </row>
    <row r="15" spans="1:11" ht="12.75">
      <c r="A15" s="22" t="s">
        <v>26</v>
      </c>
      <c r="B15" s="6">
        <v>2212303</v>
      </c>
      <c r="C15" s="6">
        <v>2577766</v>
      </c>
      <c r="D15" s="23">
        <v>9560398</v>
      </c>
      <c r="E15" s="24">
        <v>8080000</v>
      </c>
      <c r="F15" s="6">
        <v>8080000</v>
      </c>
      <c r="G15" s="25">
        <v>8080000</v>
      </c>
      <c r="H15" s="26">
        <v>5922313</v>
      </c>
      <c r="I15" s="24">
        <v>8811050</v>
      </c>
      <c r="J15" s="6">
        <v>9459547</v>
      </c>
      <c r="K15" s="25">
        <v>10224076</v>
      </c>
    </row>
    <row r="16" spans="1:11" ht="12.75">
      <c r="A16" s="22" t="s">
        <v>21</v>
      </c>
      <c r="B16" s="6">
        <v>3006352</v>
      </c>
      <c r="C16" s="6">
        <v>2524723</v>
      </c>
      <c r="D16" s="23">
        <v>0</v>
      </c>
      <c r="E16" s="24">
        <v>0</v>
      </c>
      <c r="F16" s="6">
        <v>0</v>
      </c>
      <c r="G16" s="25">
        <v>0</v>
      </c>
      <c r="H16" s="26">
        <v>0</v>
      </c>
      <c r="I16" s="24">
        <v>0</v>
      </c>
      <c r="J16" s="6">
        <v>0</v>
      </c>
      <c r="K16" s="25">
        <v>0</v>
      </c>
    </row>
    <row r="17" spans="1:11" ht="12.75">
      <c r="A17" s="22" t="s">
        <v>27</v>
      </c>
      <c r="B17" s="6">
        <v>70323797</v>
      </c>
      <c r="C17" s="6">
        <v>92163593</v>
      </c>
      <c r="D17" s="23">
        <v>109133204</v>
      </c>
      <c r="E17" s="24">
        <v>97190594</v>
      </c>
      <c r="F17" s="6">
        <v>97365594</v>
      </c>
      <c r="G17" s="25">
        <v>97365594</v>
      </c>
      <c r="H17" s="26">
        <v>76734719</v>
      </c>
      <c r="I17" s="24">
        <v>114047892</v>
      </c>
      <c r="J17" s="6">
        <v>109464370</v>
      </c>
      <c r="K17" s="25">
        <v>113722558</v>
      </c>
    </row>
    <row r="18" spans="1:11" ht="12.75">
      <c r="A18" s="33" t="s">
        <v>28</v>
      </c>
      <c r="B18" s="34">
        <f>SUM(B11:B17)</f>
        <v>125885007</v>
      </c>
      <c r="C18" s="35">
        <f aca="true" t="shared" si="1" ref="C18:K18">SUM(C11:C17)</f>
        <v>157876968</v>
      </c>
      <c r="D18" s="36">
        <f t="shared" si="1"/>
        <v>181851168</v>
      </c>
      <c r="E18" s="34">
        <f t="shared" si="1"/>
        <v>179088718</v>
      </c>
      <c r="F18" s="35">
        <f t="shared" si="1"/>
        <v>179303718</v>
      </c>
      <c r="G18" s="37">
        <f t="shared" si="1"/>
        <v>179303718</v>
      </c>
      <c r="H18" s="38">
        <f t="shared" si="1"/>
        <v>124526746</v>
      </c>
      <c r="I18" s="34">
        <f t="shared" si="1"/>
        <v>198897806</v>
      </c>
      <c r="J18" s="35">
        <f t="shared" si="1"/>
        <v>198565794</v>
      </c>
      <c r="K18" s="37">
        <f t="shared" si="1"/>
        <v>207863679</v>
      </c>
    </row>
    <row r="19" spans="1:11" ht="12.75">
      <c r="A19" s="33" t="s">
        <v>29</v>
      </c>
      <c r="B19" s="39">
        <f>+B10-B18</f>
        <v>4702395</v>
      </c>
      <c r="C19" s="40">
        <f aca="true" t="shared" si="2" ref="C19:K19">+C10-C18</f>
        <v>-10225302</v>
      </c>
      <c r="D19" s="41">
        <f t="shared" si="2"/>
        <v>-48134119</v>
      </c>
      <c r="E19" s="39">
        <f t="shared" si="2"/>
        <v>-34555899</v>
      </c>
      <c r="F19" s="40">
        <f t="shared" si="2"/>
        <v>-34770899</v>
      </c>
      <c r="G19" s="42">
        <f t="shared" si="2"/>
        <v>-34770899</v>
      </c>
      <c r="H19" s="43">
        <f t="shared" si="2"/>
        <v>-56291213</v>
      </c>
      <c r="I19" s="39">
        <f t="shared" si="2"/>
        <v>-35891197</v>
      </c>
      <c r="J19" s="40">
        <f t="shared" si="2"/>
        <v>-26999776</v>
      </c>
      <c r="K19" s="42">
        <f t="shared" si="2"/>
        <v>-21858288</v>
      </c>
    </row>
    <row r="20" spans="1:11" ht="20.25">
      <c r="A20" s="44" t="s">
        <v>30</v>
      </c>
      <c r="B20" s="45">
        <v>30814624</v>
      </c>
      <c r="C20" s="46">
        <v>28979656</v>
      </c>
      <c r="D20" s="47">
        <v>31301874</v>
      </c>
      <c r="E20" s="45">
        <v>29521000</v>
      </c>
      <c r="F20" s="46">
        <v>29521000</v>
      </c>
      <c r="G20" s="48">
        <v>29521000</v>
      </c>
      <c r="H20" s="49">
        <v>0</v>
      </c>
      <c r="I20" s="45">
        <v>39568000</v>
      </c>
      <c r="J20" s="46">
        <v>31581000</v>
      </c>
      <c r="K20" s="48">
        <v>33757000</v>
      </c>
    </row>
    <row r="21" spans="1:11" ht="12.75">
      <c r="A21" s="22" t="s">
        <v>99</v>
      </c>
      <c r="B21" s="50">
        <v>0</v>
      </c>
      <c r="C21" s="51">
        <v>0</v>
      </c>
      <c r="D21" s="52">
        <v>0</v>
      </c>
      <c r="E21" s="50">
        <v>0</v>
      </c>
      <c r="F21" s="51">
        <v>0</v>
      </c>
      <c r="G21" s="53">
        <v>0</v>
      </c>
      <c r="H21" s="54">
        <v>0</v>
      </c>
      <c r="I21" s="50">
        <v>0</v>
      </c>
      <c r="J21" s="51">
        <v>0</v>
      </c>
      <c r="K21" s="53">
        <v>0</v>
      </c>
    </row>
    <row r="22" spans="1:11" ht="12.75">
      <c r="A22" s="55" t="s">
        <v>100</v>
      </c>
      <c r="B22" s="56">
        <f>SUM(B19:B21)</f>
        <v>35517019</v>
      </c>
      <c r="C22" s="57">
        <f aca="true" t="shared" si="3" ref="C22:K22">SUM(C19:C21)</f>
        <v>18754354</v>
      </c>
      <c r="D22" s="58">
        <f t="shared" si="3"/>
        <v>-16832245</v>
      </c>
      <c r="E22" s="56">
        <f t="shared" si="3"/>
        <v>-5034899</v>
      </c>
      <c r="F22" s="57">
        <f t="shared" si="3"/>
        <v>-5249899</v>
      </c>
      <c r="G22" s="59">
        <f t="shared" si="3"/>
        <v>-5249899</v>
      </c>
      <c r="H22" s="60">
        <f t="shared" si="3"/>
        <v>-56291213</v>
      </c>
      <c r="I22" s="56">
        <f t="shared" si="3"/>
        <v>3676803</v>
      </c>
      <c r="J22" s="57">
        <f t="shared" si="3"/>
        <v>4581224</v>
      </c>
      <c r="K22" s="59">
        <f t="shared" si="3"/>
        <v>11898712</v>
      </c>
    </row>
    <row r="23" spans="1:11" ht="12.75">
      <c r="A23" s="61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2.75">
      <c r="A24" s="62" t="s">
        <v>32</v>
      </c>
      <c r="B24" s="39">
        <f>SUM(B22:B23)</f>
        <v>35517019</v>
      </c>
      <c r="C24" s="40">
        <f aca="true" t="shared" si="4" ref="C24:K24">SUM(C22:C23)</f>
        <v>18754354</v>
      </c>
      <c r="D24" s="41">
        <f t="shared" si="4"/>
        <v>-16832245</v>
      </c>
      <c r="E24" s="39">
        <f t="shared" si="4"/>
        <v>-5034899</v>
      </c>
      <c r="F24" s="40">
        <f t="shared" si="4"/>
        <v>-5249899</v>
      </c>
      <c r="G24" s="42">
        <f t="shared" si="4"/>
        <v>-5249899</v>
      </c>
      <c r="H24" s="43">
        <f t="shared" si="4"/>
        <v>-56291213</v>
      </c>
      <c r="I24" s="39">
        <f t="shared" si="4"/>
        <v>3676803</v>
      </c>
      <c r="J24" s="40">
        <f t="shared" si="4"/>
        <v>4581224</v>
      </c>
      <c r="K24" s="42">
        <f t="shared" si="4"/>
        <v>11898712</v>
      </c>
    </row>
    <row r="25" spans="1:11" ht="4.5" customHeight="1">
      <c r="A25" s="63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2.75">
      <c r="A26" s="64" t="s">
        <v>101</v>
      </c>
      <c r="B26" s="65"/>
      <c r="C26" s="66"/>
      <c r="D26" s="67"/>
      <c r="E26" s="65"/>
      <c r="F26" s="66"/>
      <c r="G26" s="67"/>
      <c r="H26" s="68"/>
      <c r="I26" s="65"/>
      <c r="J26" s="66"/>
      <c r="K26" s="67"/>
    </row>
    <row r="27" spans="1:11" ht="12.75">
      <c r="A27" s="33" t="s">
        <v>33</v>
      </c>
      <c r="B27" s="7">
        <v>45420409</v>
      </c>
      <c r="C27" s="7">
        <v>51508563</v>
      </c>
      <c r="D27" s="69">
        <v>-39260652</v>
      </c>
      <c r="E27" s="70">
        <v>57150000</v>
      </c>
      <c r="F27" s="7">
        <v>57150000</v>
      </c>
      <c r="G27" s="71">
        <v>57150000</v>
      </c>
      <c r="H27" s="72">
        <v>38793768</v>
      </c>
      <c r="I27" s="70">
        <v>79208217</v>
      </c>
      <c r="J27" s="7">
        <v>46086386</v>
      </c>
      <c r="K27" s="71">
        <v>35146144</v>
      </c>
    </row>
    <row r="28" spans="1:11" ht="12.75">
      <c r="A28" s="73" t="s">
        <v>34</v>
      </c>
      <c r="B28" s="6">
        <v>29154000</v>
      </c>
      <c r="C28" s="6">
        <v>28979656</v>
      </c>
      <c r="D28" s="23">
        <v>17248832</v>
      </c>
      <c r="E28" s="24">
        <v>29521000</v>
      </c>
      <c r="F28" s="6">
        <v>29521000</v>
      </c>
      <c r="G28" s="25">
        <v>29521000</v>
      </c>
      <c r="H28" s="26">
        <v>0</v>
      </c>
      <c r="I28" s="24">
        <v>32358217</v>
      </c>
      <c r="J28" s="6">
        <v>31263386</v>
      </c>
      <c r="K28" s="25">
        <v>16033764</v>
      </c>
    </row>
    <row r="29" spans="1:11" ht="12.75">
      <c r="A29" s="22"/>
      <c r="B29" s="6"/>
      <c r="C29" s="6"/>
      <c r="D29" s="23"/>
      <c r="E29" s="24"/>
      <c r="F29" s="6"/>
      <c r="G29" s="25"/>
      <c r="H29" s="26"/>
      <c r="I29" s="24"/>
      <c r="J29" s="6"/>
      <c r="K29" s="25"/>
    </row>
    <row r="30" spans="1:11" ht="12.75">
      <c r="A30" s="22" t="s">
        <v>35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2.75">
      <c r="A31" s="22" t="s">
        <v>36</v>
      </c>
      <c r="B31" s="6">
        <v>16266409</v>
      </c>
      <c r="C31" s="6">
        <v>22528907</v>
      </c>
      <c r="D31" s="23">
        <v>0</v>
      </c>
      <c r="E31" s="24">
        <v>27629000</v>
      </c>
      <c r="F31" s="6">
        <v>27629000</v>
      </c>
      <c r="G31" s="25">
        <v>27629000</v>
      </c>
      <c r="H31" s="26">
        <v>0</v>
      </c>
      <c r="I31" s="24">
        <v>37550000</v>
      </c>
      <c r="J31" s="6">
        <v>9823000</v>
      </c>
      <c r="K31" s="25">
        <v>10112380</v>
      </c>
    </row>
    <row r="32" spans="1:11" ht="12.75">
      <c r="A32" s="33" t="s">
        <v>37</v>
      </c>
      <c r="B32" s="7">
        <f>SUM(B28:B31)</f>
        <v>45420409</v>
      </c>
      <c r="C32" s="7">
        <f aca="true" t="shared" si="5" ref="C32:K32">SUM(C28:C31)</f>
        <v>51508563</v>
      </c>
      <c r="D32" s="69">
        <f t="shared" si="5"/>
        <v>17248832</v>
      </c>
      <c r="E32" s="70">
        <f t="shared" si="5"/>
        <v>57150000</v>
      </c>
      <c r="F32" s="7">
        <f t="shared" si="5"/>
        <v>57150000</v>
      </c>
      <c r="G32" s="71">
        <f t="shared" si="5"/>
        <v>57150000</v>
      </c>
      <c r="H32" s="72">
        <f t="shared" si="5"/>
        <v>0</v>
      </c>
      <c r="I32" s="70">
        <f t="shared" si="5"/>
        <v>69908217</v>
      </c>
      <c r="J32" s="7">
        <f t="shared" si="5"/>
        <v>41086386</v>
      </c>
      <c r="K32" s="71">
        <f t="shared" si="5"/>
        <v>26146144</v>
      </c>
    </row>
    <row r="33" spans="1:11" ht="4.5" customHeight="1">
      <c r="A33" s="33"/>
      <c r="B33" s="74"/>
      <c r="C33" s="75"/>
      <c r="D33" s="76"/>
      <c r="E33" s="74"/>
      <c r="F33" s="75"/>
      <c r="G33" s="76"/>
      <c r="H33" s="77"/>
      <c r="I33" s="74"/>
      <c r="J33" s="75"/>
      <c r="K33" s="76"/>
    </row>
    <row r="34" spans="1:11" ht="12.75">
      <c r="A34" s="64" t="s">
        <v>38</v>
      </c>
      <c r="B34" s="65"/>
      <c r="C34" s="66"/>
      <c r="D34" s="67"/>
      <c r="E34" s="65"/>
      <c r="F34" s="66"/>
      <c r="G34" s="67"/>
      <c r="H34" s="68"/>
      <c r="I34" s="65"/>
      <c r="J34" s="66"/>
      <c r="K34" s="67"/>
    </row>
    <row r="35" spans="1:11" ht="12.75">
      <c r="A35" s="22" t="s">
        <v>39</v>
      </c>
      <c r="B35" s="6">
        <v>63164917</v>
      </c>
      <c r="C35" s="6">
        <v>56761004</v>
      </c>
      <c r="D35" s="23">
        <v>-9245432</v>
      </c>
      <c r="E35" s="24">
        <v>-898472522</v>
      </c>
      <c r="F35" s="6">
        <v>-898687522</v>
      </c>
      <c r="G35" s="25">
        <v>-898687522</v>
      </c>
      <c r="H35" s="26">
        <v>-63555887</v>
      </c>
      <c r="I35" s="24">
        <v>-75531414</v>
      </c>
      <c r="J35" s="6">
        <v>-41505162</v>
      </c>
      <c r="K35" s="25">
        <v>-23247432</v>
      </c>
    </row>
    <row r="36" spans="1:11" ht="12.75">
      <c r="A36" s="22" t="s">
        <v>40</v>
      </c>
      <c r="B36" s="6">
        <v>444656709</v>
      </c>
      <c r="C36" s="6">
        <v>492159192</v>
      </c>
      <c r="D36" s="23">
        <v>5217174</v>
      </c>
      <c r="E36" s="24">
        <v>970284148</v>
      </c>
      <c r="F36" s="6">
        <v>970284148</v>
      </c>
      <c r="G36" s="25">
        <v>970284148</v>
      </c>
      <c r="H36" s="26">
        <v>44226587</v>
      </c>
      <c r="I36" s="24">
        <v>79208217</v>
      </c>
      <c r="J36" s="6">
        <v>46086386</v>
      </c>
      <c r="K36" s="25">
        <v>35146144</v>
      </c>
    </row>
    <row r="37" spans="1:11" ht="12.75">
      <c r="A37" s="22" t="s">
        <v>41</v>
      </c>
      <c r="B37" s="6">
        <v>31515436</v>
      </c>
      <c r="C37" s="6">
        <v>37785495</v>
      </c>
      <c r="D37" s="23">
        <v>15801824</v>
      </c>
      <c r="E37" s="24">
        <v>25521100</v>
      </c>
      <c r="F37" s="6">
        <v>25521100</v>
      </c>
      <c r="G37" s="25">
        <v>25521100</v>
      </c>
      <c r="H37" s="26">
        <v>36961908</v>
      </c>
      <c r="I37" s="24">
        <v>0</v>
      </c>
      <c r="J37" s="6">
        <v>0</v>
      </c>
      <c r="K37" s="25">
        <v>0</v>
      </c>
    </row>
    <row r="38" spans="1:11" ht="12.75">
      <c r="A38" s="22" t="s">
        <v>42</v>
      </c>
      <c r="B38" s="6">
        <v>3100571</v>
      </c>
      <c r="C38" s="6">
        <v>4758692</v>
      </c>
      <c r="D38" s="23">
        <v>-3537345</v>
      </c>
      <c r="E38" s="24">
        <v>0</v>
      </c>
      <c r="F38" s="6">
        <v>0</v>
      </c>
      <c r="G38" s="25">
        <v>0</v>
      </c>
      <c r="H38" s="26">
        <v>0</v>
      </c>
      <c r="I38" s="24">
        <v>0</v>
      </c>
      <c r="J38" s="6">
        <v>0</v>
      </c>
      <c r="K38" s="25">
        <v>0</v>
      </c>
    </row>
    <row r="39" spans="1:11" ht="12.75">
      <c r="A39" s="22" t="s">
        <v>43</v>
      </c>
      <c r="B39" s="6">
        <v>473205619</v>
      </c>
      <c r="C39" s="6">
        <v>506376009</v>
      </c>
      <c r="D39" s="23">
        <v>539510</v>
      </c>
      <c r="E39" s="24">
        <v>51325425</v>
      </c>
      <c r="F39" s="6">
        <v>51325425</v>
      </c>
      <c r="G39" s="25">
        <v>51325425</v>
      </c>
      <c r="H39" s="26">
        <v>0</v>
      </c>
      <c r="I39" s="24">
        <v>0</v>
      </c>
      <c r="J39" s="6">
        <v>0</v>
      </c>
      <c r="K39" s="25">
        <v>0</v>
      </c>
    </row>
    <row r="40" spans="1:11" ht="4.5" customHeight="1">
      <c r="A40" s="63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2.75">
      <c r="A41" s="64" t="s">
        <v>44</v>
      </c>
      <c r="B41" s="65"/>
      <c r="C41" s="66"/>
      <c r="D41" s="67"/>
      <c r="E41" s="65"/>
      <c r="F41" s="66"/>
      <c r="G41" s="67"/>
      <c r="H41" s="68"/>
      <c r="I41" s="65"/>
      <c r="J41" s="66"/>
      <c r="K41" s="67"/>
    </row>
    <row r="42" spans="1:11" ht="12.75">
      <c r="A42" s="22" t="s">
        <v>45</v>
      </c>
      <c r="B42" s="6">
        <v>63009143</v>
      </c>
      <c r="C42" s="6">
        <v>46740582</v>
      </c>
      <c r="D42" s="23">
        <v>-154625565</v>
      </c>
      <c r="E42" s="24">
        <v>23655101</v>
      </c>
      <c r="F42" s="6">
        <v>23440101</v>
      </c>
      <c r="G42" s="25">
        <v>23440101</v>
      </c>
      <c r="H42" s="26">
        <v>-124499246</v>
      </c>
      <c r="I42" s="24">
        <v>33750343</v>
      </c>
      <c r="J42" s="6">
        <v>35806991</v>
      </c>
      <c r="K42" s="25">
        <v>44387200</v>
      </c>
    </row>
    <row r="43" spans="1:11" ht="12.75">
      <c r="A43" s="22" t="s">
        <v>46</v>
      </c>
      <c r="B43" s="6">
        <v>-36787000</v>
      </c>
      <c r="C43" s="6">
        <v>-60415667</v>
      </c>
      <c r="D43" s="23">
        <v>0</v>
      </c>
      <c r="E43" s="24">
        <v>-57150000</v>
      </c>
      <c r="F43" s="6">
        <v>-57150000</v>
      </c>
      <c r="G43" s="25">
        <v>-57150000</v>
      </c>
      <c r="H43" s="26">
        <v>0</v>
      </c>
      <c r="I43" s="24">
        <v>-79208217</v>
      </c>
      <c r="J43" s="6">
        <v>-46086386</v>
      </c>
      <c r="K43" s="25">
        <v>-35146144</v>
      </c>
    </row>
    <row r="44" spans="1:11" ht="12.75">
      <c r="A44" s="22" t="s">
        <v>47</v>
      </c>
      <c r="B44" s="6">
        <v>-3931740</v>
      </c>
      <c r="C44" s="6">
        <v>4570791</v>
      </c>
      <c r="D44" s="23">
        <v>2875765</v>
      </c>
      <c r="E44" s="24">
        <v>-4970</v>
      </c>
      <c r="F44" s="6">
        <v>0</v>
      </c>
      <c r="G44" s="25">
        <v>0</v>
      </c>
      <c r="H44" s="26">
        <v>1214836</v>
      </c>
      <c r="I44" s="24">
        <v>0</v>
      </c>
      <c r="J44" s="6">
        <v>0</v>
      </c>
      <c r="K44" s="25">
        <v>0</v>
      </c>
    </row>
    <row r="45" spans="1:11" ht="12.75">
      <c r="A45" s="33" t="s">
        <v>48</v>
      </c>
      <c r="B45" s="7">
        <v>48386630</v>
      </c>
      <c r="C45" s="7">
        <v>39282336</v>
      </c>
      <c r="D45" s="69">
        <v>-155080863</v>
      </c>
      <c r="E45" s="70">
        <v>-33499869</v>
      </c>
      <c r="F45" s="7">
        <v>-33709899</v>
      </c>
      <c r="G45" s="71">
        <v>-33709899</v>
      </c>
      <c r="H45" s="72">
        <v>-122770403</v>
      </c>
      <c r="I45" s="70">
        <v>-45457874</v>
      </c>
      <c r="J45" s="7">
        <v>-10279395</v>
      </c>
      <c r="K45" s="71">
        <v>9241056</v>
      </c>
    </row>
    <row r="46" spans="1:11" ht="4.5" customHeight="1">
      <c r="A46" s="63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2.75">
      <c r="A47" s="64" t="s">
        <v>49</v>
      </c>
      <c r="B47" s="65">
        <v>0</v>
      </c>
      <c r="C47" s="66">
        <v>0</v>
      </c>
      <c r="D47" s="67">
        <v>0</v>
      </c>
      <c r="E47" s="65">
        <v>0</v>
      </c>
      <c r="F47" s="66">
        <v>0</v>
      </c>
      <c r="G47" s="67">
        <v>0</v>
      </c>
      <c r="H47" s="68">
        <v>0</v>
      </c>
      <c r="I47" s="65">
        <v>0</v>
      </c>
      <c r="J47" s="66">
        <v>0</v>
      </c>
      <c r="K47" s="67">
        <v>0</v>
      </c>
    </row>
    <row r="48" spans="1:11" ht="12.75">
      <c r="A48" s="22" t="s">
        <v>50</v>
      </c>
      <c r="B48" s="6">
        <v>48386630</v>
      </c>
      <c r="C48" s="6">
        <v>39282339</v>
      </c>
      <c r="D48" s="23">
        <v>-558391</v>
      </c>
      <c r="E48" s="24">
        <v>-899122522</v>
      </c>
      <c r="F48" s="6">
        <v>-899337522</v>
      </c>
      <c r="G48" s="25">
        <v>-899337522</v>
      </c>
      <c r="H48" s="26">
        <v>-37034273</v>
      </c>
      <c r="I48" s="24">
        <v>-75531414</v>
      </c>
      <c r="J48" s="6">
        <v>-41505162</v>
      </c>
      <c r="K48" s="25">
        <v>-23247432</v>
      </c>
    </row>
    <row r="49" spans="1:11" ht="12.75">
      <c r="A49" s="22" t="s">
        <v>51</v>
      </c>
      <c r="B49" s="6">
        <f>+B75</f>
        <v>11913775.139155371</v>
      </c>
      <c r="C49" s="6">
        <f aca="true" t="shared" si="6" ref="C49:K49">+C75</f>
        <v>85452.0529413838</v>
      </c>
      <c r="D49" s="23">
        <f t="shared" si="6"/>
        <v>18608278</v>
      </c>
      <c r="E49" s="24">
        <f t="shared" si="6"/>
        <v>3222746.360059657</v>
      </c>
      <c r="F49" s="6">
        <f t="shared" si="6"/>
        <v>3222746.360059657</v>
      </c>
      <c r="G49" s="25">
        <f t="shared" si="6"/>
        <v>3222746.360059657</v>
      </c>
      <c r="H49" s="26">
        <f t="shared" si="6"/>
        <v>38149802</v>
      </c>
      <c r="I49" s="24">
        <f t="shared" si="6"/>
        <v>0</v>
      </c>
      <c r="J49" s="6">
        <f t="shared" si="6"/>
        <v>0</v>
      </c>
      <c r="K49" s="25">
        <f t="shared" si="6"/>
        <v>0</v>
      </c>
    </row>
    <row r="50" spans="1:11" ht="12.75">
      <c r="A50" s="33" t="s">
        <v>52</v>
      </c>
      <c r="B50" s="7">
        <f>+B48-B49</f>
        <v>36472854.86084463</v>
      </c>
      <c r="C50" s="7">
        <f aca="true" t="shared" si="7" ref="C50:K50">+C48-C49</f>
        <v>39196886.94705862</v>
      </c>
      <c r="D50" s="69">
        <f t="shared" si="7"/>
        <v>-19166669</v>
      </c>
      <c r="E50" s="70">
        <f t="shared" si="7"/>
        <v>-902345268.3600596</v>
      </c>
      <c r="F50" s="7">
        <f t="shared" si="7"/>
        <v>-902560268.3600596</v>
      </c>
      <c r="G50" s="71">
        <f t="shared" si="7"/>
        <v>-902560268.3600596</v>
      </c>
      <c r="H50" s="72">
        <f t="shared" si="7"/>
        <v>-75184075</v>
      </c>
      <c r="I50" s="70">
        <f t="shared" si="7"/>
        <v>-75531414</v>
      </c>
      <c r="J50" s="7">
        <f t="shared" si="7"/>
        <v>-41505162</v>
      </c>
      <c r="K50" s="71">
        <f t="shared" si="7"/>
        <v>-23247432</v>
      </c>
    </row>
    <row r="51" spans="1:11" ht="4.5" customHeight="1">
      <c r="A51" s="78"/>
      <c r="B51" s="79"/>
      <c r="C51" s="80"/>
      <c r="D51" s="81"/>
      <c r="E51" s="79"/>
      <c r="F51" s="80"/>
      <c r="G51" s="81"/>
      <c r="H51" s="82"/>
      <c r="I51" s="79"/>
      <c r="J51" s="80"/>
      <c r="K51" s="81"/>
    </row>
    <row r="52" spans="1:11" ht="12.75">
      <c r="A52" s="64" t="s">
        <v>53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2.75">
      <c r="A53" s="22" t="s">
        <v>54</v>
      </c>
      <c r="B53" s="6">
        <v>444656426</v>
      </c>
      <c r="C53" s="6">
        <v>492159192</v>
      </c>
      <c r="D53" s="23">
        <v>2480688</v>
      </c>
      <c r="E53" s="24">
        <v>970284148</v>
      </c>
      <c r="F53" s="6">
        <v>970284148</v>
      </c>
      <c r="G53" s="25">
        <v>970284148</v>
      </c>
      <c r="H53" s="26">
        <v>32972848</v>
      </c>
      <c r="I53" s="24">
        <v>79208217</v>
      </c>
      <c r="J53" s="6">
        <v>46086386</v>
      </c>
      <c r="K53" s="25">
        <v>35146144</v>
      </c>
    </row>
    <row r="54" spans="1:11" ht="12.75">
      <c r="A54" s="22" t="s">
        <v>55</v>
      </c>
      <c r="B54" s="6">
        <v>15433351</v>
      </c>
      <c r="C54" s="6">
        <v>21086148</v>
      </c>
      <c r="D54" s="23">
        <v>0</v>
      </c>
      <c r="E54" s="24">
        <v>27390000</v>
      </c>
      <c r="F54" s="6">
        <v>27390000</v>
      </c>
      <c r="G54" s="25">
        <v>27390000</v>
      </c>
      <c r="H54" s="26">
        <v>27500</v>
      </c>
      <c r="I54" s="24">
        <v>22956540</v>
      </c>
      <c r="J54" s="6">
        <v>24425759</v>
      </c>
      <c r="K54" s="25">
        <v>25989007</v>
      </c>
    </row>
    <row r="55" spans="1:11" ht="12.75">
      <c r="A55" s="22" t="s">
        <v>56</v>
      </c>
      <c r="B55" s="6">
        <v>0</v>
      </c>
      <c r="C55" s="6">
        <v>0</v>
      </c>
      <c r="D55" s="23">
        <v>4121544</v>
      </c>
      <c r="E55" s="24">
        <v>15000000</v>
      </c>
      <c r="F55" s="6">
        <v>15000000</v>
      </c>
      <c r="G55" s="25">
        <v>15000000</v>
      </c>
      <c r="H55" s="26">
        <v>9306548</v>
      </c>
      <c r="I55" s="24">
        <v>12500000</v>
      </c>
      <c r="J55" s="6">
        <v>0</v>
      </c>
      <c r="K55" s="25">
        <v>0</v>
      </c>
    </row>
    <row r="56" spans="1:11" ht="12.75">
      <c r="A56" s="22" t="s">
        <v>57</v>
      </c>
      <c r="B56" s="6">
        <v>2212304</v>
      </c>
      <c r="C56" s="6">
        <v>2577766</v>
      </c>
      <c r="D56" s="23">
        <v>2750025</v>
      </c>
      <c r="E56" s="24">
        <v>9080000</v>
      </c>
      <c r="F56" s="6">
        <v>9080000</v>
      </c>
      <c r="G56" s="25">
        <v>9080000</v>
      </c>
      <c r="H56" s="26">
        <v>2134881</v>
      </c>
      <c r="I56" s="24">
        <v>9657800</v>
      </c>
      <c r="J56" s="6">
        <v>10254668</v>
      </c>
      <c r="K56" s="25">
        <v>10555380</v>
      </c>
    </row>
    <row r="57" spans="1:11" ht="4.5" customHeight="1">
      <c r="A57" s="83"/>
      <c r="B57" s="84"/>
      <c r="C57" s="85"/>
      <c r="D57" s="86"/>
      <c r="E57" s="84"/>
      <c r="F57" s="85"/>
      <c r="G57" s="86"/>
      <c r="H57" s="87"/>
      <c r="I57" s="84"/>
      <c r="J57" s="85"/>
      <c r="K57" s="86"/>
    </row>
    <row r="58" spans="1:11" ht="12.75">
      <c r="A58" s="64" t="s">
        <v>58</v>
      </c>
      <c r="B58" s="18"/>
      <c r="C58" s="19"/>
      <c r="D58" s="20"/>
      <c r="E58" s="18"/>
      <c r="F58" s="19"/>
      <c r="G58" s="20"/>
      <c r="H58" s="21"/>
      <c r="I58" s="88"/>
      <c r="J58" s="6"/>
      <c r="K58" s="89"/>
    </row>
    <row r="59" spans="1:11" ht="12.75">
      <c r="A59" s="90" t="s">
        <v>59</v>
      </c>
      <c r="B59" s="6">
        <v>0</v>
      </c>
      <c r="C59" s="6">
        <v>0</v>
      </c>
      <c r="D59" s="23">
        <v>0</v>
      </c>
      <c r="E59" s="24">
        <v>0</v>
      </c>
      <c r="F59" s="6">
        <v>0</v>
      </c>
      <c r="G59" s="25">
        <v>0</v>
      </c>
      <c r="H59" s="26">
        <v>0</v>
      </c>
      <c r="I59" s="24">
        <v>0</v>
      </c>
      <c r="J59" s="6">
        <v>0</v>
      </c>
      <c r="K59" s="25">
        <v>0</v>
      </c>
    </row>
    <row r="60" spans="1:11" ht="12.75">
      <c r="A60" s="90" t="s">
        <v>60</v>
      </c>
      <c r="B60" s="6">
        <v>0</v>
      </c>
      <c r="C60" s="6">
        <v>0</v>
      </c>
      <c r="D60" s="23">
        <v>0</v>
      </c>
      <c r="E60" s="24">
        <v>0</v>
      </c>
      <c r="F60" s="6">
        <v>0</v>
      </c>
      <c r="G60" s="25">
        <v>0</v>
      </c>
      <c r="H60" s="26">
        <v>0</v>
      </c>
      <c r="I60" s="24">
        <v>107787540</v>
      </c>
      <c r="J60" s="6">
        <v>111047767</v>
      </c>
      <c r="K60" s="25">
        <v>111157994</v>
      </c>
    </row>
    <row r="61" spans="1:11" ht="12.75">
      <c r="A61" s="91" t="s">
        <v>61</v>
      </c>
      <c r="B61" s="92">
        <v>0</v>
      </c>
      <c r="C61" s="93">
        <v>0</v>
      </c>
      <c r="D61" s="94">
        <v>0</v>
      </c>
      <c r="E61" s="92">
        <v>0</v>
      </c>
      <c r="F61" s="93">
        <v>0</v>
      </c>
      <c r="G61" s="94">
        <v>0</v>
      </c>
      <c r="H61" s="95">
        <v>0</v>
      </c>
      <c r="I61" s="92">
        <v>0</v>
      </c>
      <c r="J61" s="93">
        <v>0</v>
      </c>
      <c r="K61" s="94">
        <v>0</v>
      </c>
    </row>
    <row r="62" spans="1:11" ht="12.75">
      <c r="A62" s="96" t="s">
        <v>62</v>
      </c>
      <c r="B62" s="97">
        <v>0</v>
      </c>
      <c r="C62" s="98">
        <v>0</v>
      </c>
      <c r="D62" s="99">
        <v>0</v>
      </c>
      <c r="E62" s="97">
        <v>0</v>
      </c>
      <c r="F62" s="98">
        <v>0</v>
      </c>
      <c r="G62" s="99">
        <v>0</v>
      </c>
      <c r="H62" s="100">
        <v>0</v>
      </c>
      <c r="I62" s="97">
        <v>0</v>
      </c>
      <c r="J62" s="98">
        <v>0</v>
      </c>
      <c r="K62" s="99">
        <v>0</v>
      </c>
    </row>
    <row r="63" spans="1:11" ht="12.75">
      <c r="A63" s="96" t="s">
        <v>63</v>
      </c>
      <c r="B63" s="97">
        <v>0</v>
      </c>
      <c r="C63" s="98">
        <v>0</v>
      </c>
      <c r="D63" s="99">
        <v>0</v>
      </c>
      <c r="E63" s="97">
        <v>0</v>
      </c>
      <c r="F63" s="98">
        <v>0</v>
      </c>
      <c r="G63" s="99">
        <v>0</v>
      </c>
      <c r="H63" s="100">
        <v>0</v>
      </c>
      <c r="I63" s="97">
        <v>0</v>
      </c>
      <c r="J63" s="98">
        <v>0</v>
      </c>
      <c r="K63" s="99">
        <v>0</v>
      </c>
    </row>
    <row r="64" spans="1:11" ht="12.75">
      <c r="A64" s="96" t="s">
        <v>64</v>
      </c>
      <c r="B64" s="97">
        <v>0</v>
      </c>
      <c r="C64" s="98">
        <v>0</v>
      </c>
      <c r="D64" s="99">
        <v>0</v>
      </c>
      <c r="E64" s="97">
        <v>0</v>
      </c>
      <c r="F64" s="98">
        <v>0</v>
      </c>
      <c r="G64" s="99">
        <v>0</v>
      </c>
      <c r="H64" s="100">
        <v>0</v>
      </c>
      <c r="I64" s="97">
        <v>0</v>
      </c>
      <c r="J64" s="98">
        <v>0</v>
      </c>
      <c r="K64" s="99">
        <v>0</v>
      </c>
    </row>
    <row r="65" spans="1:11" ht="12.75">
      <c r="A65" s="96" t="s">
        <v>65</v>
      </c>
      <c r="B65" s="97">
        <v>0</v>
      </c>
      <c r="C65" s="98">
        <v>0</v>
      </c>
      <c r="D65" s="99">
        <v>0</v>
      </c>
      <c r="E65" s="97">
        <v>0</v>
      </c>
      <c r="F65" s="98">
        <v>0</v>
      </c>
      <c r="G65" s="99">
        <v>0</v>
      </c>
      <c r="H65" s="100">
        <v>0</v>
      </c>
      <c r="I65" s="97">
        <v>0</v>
      </c>
      <c r="J65" s="98">
        <v>0</v>
      </c>
      <c r="K65" s="99">
        <v>0</v>
      </c>
    </row>
    <row r="66" spans="1:11" ht="4.5" customHeight="1">
      <c r="A66" s="83"/>
      <c r="B66" s="101"/>
      <c r="C66" s="102"/>
      <c r="D66" s="103"/>
      <c r="E66" s="101"/>
      <c r="F66" s="102"/>
      <c r="G66" s="103"/>
      <c r="H66" s="104"/>
      <c r="I66" s="101"/>
      <c r="J66" s="102"/>
      <c r="K66" s="103"/>
    </row>
    <row r="67" spans="1:11" ht="12.75">
      <c r="A67" s="105"/>
      <c r="B67" s="106"/>
      <c r="C67" s="106"/>
      <c r="D67" s="106"/>
      <c r="E67" s="106"/>
      <c r="F67" s="106"/>
      <c r="G67" s="106"/>
      <c r="H67" s="106"/>
      <c r="I67" s="106"/>
      <c r="J67" s="106"/>
      <c r="K67" s="106"/>
    </row>
    <row r="68" spans="1:11" ht="12.75">
      <c r="A68" s="107"/>
      <c r="B68" s="107"/>
      <c r="C68" s="107"/>
      <c r="D68" s="107"/>
      <c r="E68" s="107"/>
      <c r="F68" s="107"/>
      <c r="G68" s="107"/>
      <c r="H68" s="107"/>
      <c r="I68" s="107"/>
      <c r="J68" s="107"/>
      <c r="K68" s="107"/>
    </row>
    <row r="69" spans="1:11" ht="12.75">
      <c r="A69" s="108"/>
      <c r="B69" s="108"/>
      <c r="C69" s="108"/>
      <c r="D69" s="108"/>
      <c r="E69" s="108"/>
      <c r="F69" s="108"/>
      <c r="G69" s="108"/>
      <c r="H69" s="108"/>
      <c r="I69" s="108"/>
      <c r="J69" s="108"/>
      <c r="K69" s="108"/>
    </row>
    <row r="70" spans="1:11" ht="12.75" hidden="1">
      <c r="A70" s="4" t="s">
        <v>102</v>
      </c>
      <c r="B70" s="5">
        <f>IF(ISERROR(B71/B72),0,(B71/B72))</f>
        <v>1.2693909115234323</v>
      </c>
      <c r="C70" s="5">
        <f aca="true" t="shared" si="8" ref="C70:K70">IF(ISERROR(C71/C72),0,(C71/C72))</f>
        <v>0.7997528385067518</v>
      </c>
      <c r="D70" s="5">
        <f t="shared" si="8"/>
        <v>0</v>
      </c>
      <c r="E70" s="5">
        <f t="shared" si="8"/>
        <v>1.0970055999082196</v>
      </c>
      <c r="F70" s="5">
        <f t="shared" si="8"/>
        <v>1.0970055999082196</v>
      </c>
      <c r="G70" s="5">
        <f t="shared" si="8"/>
        <v>1.0970055999082196</v>
      </c>
      <c r="H70" s="5">
        <f t="shared" si="8"/>
        <v>0</v>
      </c>
      <c r="I70" s="5">
        <f t="shared" si="8"/>
        <v>0.9565464347901659</v>
      </c>
      <c r="J70" s="5">
        <f t="shared" si="8"/>
        <v>0.9530460205099861</v>
      </c>
      <c r="K70" s="5">
        <f t="shared" si="8"/>
        <v>0.9534504925391026</v>
      </c>
    </row>
    <row r="71" spans="1:11" ht="12.75" hidden="1">
      <c r="A71" s="2" t="s">
        <v>103</v>
      </c>
      <c r="B71" s="2">
        <f>+B83</f>
        <v>26329262</v>
      </c>
      <c r="C71" s="2">
        <f aca="true" t="shared" si="9" ref="C71:K71">+C83</f>
        <v>32661662</v>
      </c>
      <c r="D71" s="2">
        <f t="shared" si="9"/>
        <v>0</v>
      </c>
      <c r="E71" s="2">
        <f t="shared" si="9"/>
        <v>21285000</v>
      </c>
      <c r="F71" s="2">
        <f t="shared" si="9"/>
        <v>21285000</v>
      </c>
      <c r="G71" s="2">
        <f t="shared" si="9"/>
        <v>21285000</v>
      </c>
      <c r="H71" s="2">
        <f t="shared" si="9"/>
        <v>0</v>
      </c>
      <c r="I71" s="2">
        <f t="shared" si="9"/>
        <v>30818300</v>
      </c>
      <c r="J71" s="2">
        <f t="shared" si="9"/>
        <v>31258072</v>
      </c>
      <c r="K71" s="2">
        <f t="shared" si="9"/>
        <v>34717845</v>
      </c>
    </row>
    <row r="72" spans="1:11" ht="12.75" hidden="1">
      <c r="A72" s="2" t="s">
        <v>104</v>
      </c>
      <c r="B72" s="2">
        <f>+B77</f>
        <v>20741650</v>
      </c>
      <c r="C72" s="2">
        <f aca="true" t="shared" si="10" ref="C72:K72">+C77</f>
        <v>40839695</v>
      </c>
      <c r="D72" s="2">
        <f t="shared" si="10"/>
        <v>21818032</v>
      </c>
      <c r="E72" s="2">
        <f t="shared" si="10"/>
        <v>19402818</v>
      </c>
      <c r="F72" s="2">
        <f t="shared" si="10"/>
        <v>19402818</v>
      </c>
      <c r="G72" s="2">
        <f t="shared" si="10"/>
        <v>19402818</v>
      </c>
      <c r="H72" s="2">
        <f t="shared" si="10"/>
        <v>1206815</v>
      </c>
      <c r="I72" s="2">
        <f t="shared" si="10"/>
        <v>32218300</v>
      </c>
      <c r="J72" s="2">
        <f t="shared" si="10"/>
        <v>32798072</v>
      </c>
      <c r="K72" s="2">
        <f t="shared" si="10"/>
        <v>36412845</v>
      </c>
    </row>
    <row r="73" spans="1:11" ht="12.75" hidden="1">
      <c r="A73" s="2" t="s">
        <v>105</v>
      </c>
      <c r="B73" s="2">
        <f>+B74</f>
        <v>-8027760.499999998</v>
      </c>
      <c r="C73" s="2">
        <f aca="true" t="shared" si="11" ref="C73:K73">+(C78+C80+C81+C82)-(B78+B80+B81+B82)</f>
        <v>2700378</v>
      </c>
      <c r="D73" s="2">
        <f t="shared" si="11"/>
        <v>-26165706</v>
      </c>
      <c r="E73" s="2">
        <f t="shared" si="11"/>
        <v>9337041</v>
      </c>
      <c r="F73" s="2">
        <f>+(F78+F80+F81+F82)-(D78+D80+D81+D82)</f>
        <v>9337041</v>
      </c>
      <c r="G73" s="2">
        <f>+(G78+G80+G81+G82)-(D78+D80+D81+D82)</f>
        <v>9337041</v>
      </c>
      <c r="H73" s="2">
        <f>+(H78+H80+H81+H82)-(D78+D80+D81+D82)</f>
        <v>-17834573</v>
      </c>
      <c r="I73" s="2">
        <f>+(I78+I80+I81+I82)-(E78+E80+E81+E82)</f>
        <v>-650000</v>
      </c>
      <c r="J73" s="2">
        <f t="shared" si="11"/>
        <v>0</v>
      </c>
      <c r="K73" s="2">
        <f t="shared" si="11"/>
        <v>0</v>
      </c>
    </row>
    <row r="74" spans="1:11" ht="12.75" hidden="1">
      <c r="A74" s="2" t="s">
        <v>106</v>
      </c>
      <c r="B74" s="2">
        <f>+TREND(C74:E74)</f>
        <v>-8027760.499999998</v>
      </c>
      <c r="C74" s="2">
        <f>+C73</f>
        <v>2700378</v>
      </c>
      <c r="D74" s="2">
        <f aca="true" t="shared" si="12" ref="D74:K74">+D73</f>
        <v>-26165706</v>
      </c>
      <c r="E74" s="2">
        <f t="shared" si="12"/>
        <v>9337041</v>
      </c>
      <c r="F74" s="2">
        <f t="shared" si="12"/>
        <v>9337041</v>
      </c>
      <c r="G74" s="2">
        <f t="shared" si="12"/>
        <v>9337041</v>
      </c>
      <c r="H74" s="2">
        <f t="shared" si="12"/>
        <v>-17834573</v>
      </c>
      <c r="I74" s="2">
        <f t="shared" si="12"/>
        <v>-650000</v>
      </c>
      <c r="J74" s="2">
        <f t="shared" si="12"/>
        <v>0</v>
      </c>
      <c r="K74" s="2">
        <f t="shared" si="12"/>
        <v>0</v>
      </c>
    </row>
    <row r="75" spans="1:11" ht="12.75" hidden="1">
      <c r="A75" s="2" t="s">
        <v>107</v>
      </c>
      <c r="B75" s="2">
        <f>+B84-(((B80+B81+B78)*B70)-B79)</f>
        <v>11913775.139155371</v>
      </c>
      <c r="C75" s="2">
        <f aca="true" t="shared" si="13" ref="C75:K75">+C84-(((C80+C81+C78)*C70)-C79)</f>
        <v>85452.0529413838</v>
      </c>
      <c r="D75" s="2">
        <f t="shared" si="13"/>
        <v>18608278</v>
      </c>
      <c r="E75" s="2">
        <f t="shared" si="13"/>
        <v>3222746.360059657</v>
      </c>
      <c r="F75" s="2">
        <f t="shared" si="13"/>
        <v>3222746.360059657</v>
      </c>
      <c r="G75" s="2">
        <f t="shared" si="13"/>
        <v>3222746.360059657</v>
      </c>
      <c r="H75" s="2">
        <f t="shared" si="13"/>
        <v>38149802</v>
      </c>
      <c r="I75" s="2">
        <f t="shared" si="13"/>
        <v>0</v>
      </c>
      <c r="J75" s="2">
        <f t="shared" si="13"/>
        <v>0</v>
      </c>
      <c r="K75" s="2">
        <f t="shared" si="13"/>
        <v>0</v>
      </c>
    </row>
    <row r="76" spans="1:11" ht="12.75" hidden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3.5" hidden="1">
      <c r="A77" s="1" t="s">
        <v>66</v>
      </c>
      <c r="B77" s="3">
        <v>20741650</v>
      </c>
      <c r="C77" s="3">
        <v>40839695</v>
      </c>
      <c r="D77" s="3">
        <v>21818032</v>
      </c>
      <c r="E77" s="3">
        <v>19402818</v>
      </c>
      <c r="F77" s="3">
        <v>19402818</v>
      </c>
      <c r="G77" s="3">
        <v>19402818</v>
      </c>
      <c r="H77" s="3">
        <v>1206815</v>
      </c>
      <c r="I77" s="3">
        <v>32218300</v>
      </c>
      <c r="J77" s="3">
        <v>32798072</v>
      </c>
      <c r="K77" s="3">
        <v>36412845</v>
      </c>
    </row>
    <row r="78" spans="1:11" ht="13.5" hidden="1">
      <c r="A78" s="1" t="s">
        <v>67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3.5" hidden="1">
      <c r="A79" s="1" t="s">
        <v>68</v>
      </c>
      <c r="B79" s="3">
        <v>13459892</v>
      </c>
      <c r="C79" s="3">
        <v>14064064</v>
      </c>
      <c r="D79" s="3">
        <v>18608278</v>
      </c>
      <c r="E79" s="3">
        <v>3935800</v>
      </c>
      <c r="F79" s="3">
        <v>3935800</v>
      </c>
      <c r="G79" s="3">
        <v>3935800</v>
      </c>
      <c r="H79" s="3">
        <v>38149802</v>
      </c>
      <c r="I79" s="3">
        <v>0</v>
      </c>
      <c r="J79" s="3">
        <v>0</v>
      </c>
      <c r="K79" s="3">
        <v>0</v>
      </c>
    </row>
    <row r="80" spans="1:11" ht="13.5" hidden="1">
      <c r="A80" s="1" t="s">
        <v>69</v>
      </c>
      <c r="B80" s="3">
        <v>0</v>
      </c>
      <c r="C80" s="3">
        <v>0</v>
      </c>
      <c r="D80" s="3">
        <v>-8548854</v>
      </c>
      <c r="E80" s="3">
        <v>650000</v>
      </c>
      <c r="F80" s="3">
        <v>650000</v>
      </c>
      <c r="G80" s="3">
        <v>650000</v>
      </c>
      <c r="H80" s="3">
        <v>-31778977</v>
      </c>
      <c r="I80" s="3">
        <v>0</v>
      </c>
      <c r="J80" s="3">
        <v>0</v>
      </c>
      <c r="K80" s="3">
        <v>0</v>
      </c>
    </row>
    <row r="81" spans="1:11" ht="13.5" hidden="1">
      <c r="A81" s="1" t="s">
        <v>70</v>
      </c>
      <c r="B81" s="3">
        <v>1217999</v>
      </c>
      <c r="C81" s="3">
        <v>17478665</v>
      </c>
      <c r="D81" s="3">
        <v>-138187</v>
      </c>
      <c r="E81" s="3">
        <v>0</v>
      </c>
      <c r="F81" s="3">
        <v>0</v>
      </c>
      <c r="G81" s="3">
        <v>0</v>
      </c>
      <c r="H81" s="3">
        <v>5257363</v>
      </c>
      <c r="I81" s="3">
        <v>0</v>
      </c>
      <c r="J81" s="3">
        <v>0</v>
      </c>
      <c r="K81" s="3">
        <v>0</v>
      </c>
    </row>
    <row r="82" spans="1:11" ht="13.5" hidden="1">
      <c r="A82" s="1" t="s">
        <v>71</v>
      </c>
      <c r="B82" s="3">
        <v>13560288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</row>
    <row r="83" spans="1:11" ht="13.5" hidden="1">
      <c r="A83" s="1" t="s">
        <v>72</v>
      </c>
      <c r="B83" s="3">
        <v>26329262</v>
      </c>
      <c r="C83" s="3">
        <v>32661662</v>
      </c>
      <c r="D83" s="3">
        <v>0</v>
      </c>
      <c r="E83" s="3">
        <v>21285000</v>
      </c>
      <c r="F83" s="3">
        <v>21285000</v>
      </c>
      <c r="G83" s="3">
        <v>21285000</v>
      </c>
      <c r="H83" s="3">
        <v>0</v>
      </c>
      <c r="I83" s="3">
        <v>30818300</v>
      </c>
      <c r="J83" s="3">
        <v>31258072</v>
      </c>
      <c r="K83" s="3">
        <v>34717845</v>
      </c>
    </row>
    <row r="84" spans="1:11" ht="13.5" hidden="1">
      <c r="A84" s="1" t="s">
        <v>73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</row>
    <row r="85" spans="1:11" ht="13.5" hidden="1">
      <c r="A85" s="1" t="s">
        <v>74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11" width="9.7109375" style="0" customWidth="1"/>
  </cols>
  <sheetData>
    <row r="1" spans="1:11" ht="18" customHeight="1">
      <c r="A1" s="109" t="s">
        <v>91</v>
      </c>
      <c r="B1" s="110"/>
      <c r="C1" s="110"/>
      <c r="D1" s="111"/>
      <c r="E1" s="111"/>
      <c r="F1" s="111"/>
      <c r="G1" s="111"/>
      <c r="H1" s="111"/>
      <c r="I1" s="111"/>
      <c r="J1" s="111"/>
      <c r="K1" s="111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12" t="s">
        <v>5</v>
      </c>
      <c r="F2" s="113"/>
      <c r="G2" s="113"/>
      <c r="H2" s="113"/>
      <c r="I2" s="114" t="s">
        <v>6</v>
      </c>
      <c r="J2" s="115"/>
      <c r="K2" s="116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9</v>
      </c>
      <c r="E3" s="13" t="s">
        <v>10</v>
      </c>
      <c r="F3" s="14" t="s">
        <v>11</v>
      </c>
      <c r="G3" s="15" t="s">
        <v>12</v>
      </c>
      <c r="H3" s="16" t="s">
        <v>13</v>
      </c>
      <c r="I3" s="13" t="s">
        <v>14</v>
      </c>
      <c r="J3" s="14" t="s">
        <v>15</v>
      </c>
      <c r="K3" s="15" t="s">
        <v>16</v>
      </c>
    </row>
    <row r="4" spans="1:11" ht="12.75">
      <c r="A4" s="17" t="s">
        <v>17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2.75">
      <c r="A5" s="22" t="s">
        <v>18</v>
      </c>
      <c r="B5" s="6">
        <v>0</v>
      </c>
      <c r="C5" s="6">
        <v>0</v>
      </c>
      <c r="D5" s="23">
        <v>0</v>
      </c>
      <c r="E5" s="24">
        <v>0</v>
      </c>
      <c r="F5" s="6">
        <v>0</v>
      </c>
      <c r="G5" s="25">
        <v>0</v>
      </c>
      <c r="H5" s="26">
        <v>0</v>
      </c>
      <c r="I5" s="24">
        <v>0</v>
      </c>
      <c r="J5" s="6">
        <v>0</v>
      </c>
      <c r="K5" s="25">
        <v>0</v>
      </c>
    </row>
    <row r="6" spans="1:11" ht="12.75">
      <c r="A6" s="22" t="s">
        <v>19</v>
      </c>
      <c r="B6" s="6">
        <v>0</v>
      </c>
      <c r="C6" s="6">
        <v>0</v>
      </c>
      <c r="D6" s="23">
        <v>0</v>
      </c>
      <c r="E6" s="24">
        <v>0</v>
      </c>
      <c r="F6" s="6">
        <v>0</v>
      </c>
      <c r="G6" s="25">
        <v>0</v>
      </c>
      <c r="H6" s="26">
        <v>0</v>
      </c>
      <c r="I6" s="24">
        <v>0</v>
      </c>
      <c r="J6" s="6">
        <v>0</v>
      </c>
      <c r="K6" s="25">
        <v>0</v>
      </c>
    </row>
    <row r="7" spans="1:11" ht="12.75">
      <c r="A7" s="22" t="s">
        <v>20</v>
      </c>
      <c r="B7" s="6">
        <v>6642773</v>
      </c>
      <c r="C7" s="6">
        <v>14195977</v>
      </c>
      <c r="D7" s="23">
        <v>709242</v>
      </c>
      <c r="E7" s="24">
        <v>500000</v>
      </c>
      <c r="F7" s="6">
        <v>500000</v>
      </c>
      <c r="G7" s="25">
        <v>500000</v>
      </c>
      <c r="H7" s="26">
        <v>8395942</v>
      </c>
      <c r="I7" s="24">
        <v>1853049</v>
      </c>
      <c r="J7" s="6">
        <v>1983354</v>
      </c>
      <c r="K7" s="25">
        <v>2165189</v>
      </c>
    </row>
    <row r="8" spans="1:11" ht="12.75">
      <c r="A8" s="22" t="s">
        <v>21</v>
      </c>
      <c r="B8" s="6">
        <v>266558197</v>
      </c>
      <c r="C8" s="6">
        <v>285383298</v>
      </c>
      <c r="D8" s="23">
        <v>312326394</v>
      </c>
      <c r="E8" s="24">
        <v>346577100</v>
      </c>
      <c r="F8" s="6">
        <v>346577100</v>
      </c>
      <c r="G8" s="25">
        <v>346577100</v>
      </c>
      <c r="H8" s="26">
        <v>240896062</v>
      </c>
      <c r="I8" s="24">
        <v>311151000</v>
      </c>
      <c r="J8" s="6">
        <v>337155002</v>
      </c>
      <c r="K8" s="25">
        <v>422102000</v>
      </c>
    </row>
    <row r="9" spans="1:11" ht="12.75">
      <c r="A9" s="22" t="s">
        <v>22</v>
      </c>
      <c r="B9" s="6">
        <v>1743979</v>
      </c>
      <c r="C9" s="6">
        <v>7326648</v>
      </c>
      <c r="D9" s="23">
        <v>17486784</v>
      </c>
      <c r="E9" s="24">
        <v>18337090</v>
      </c>
      <c r="F9" s="6">
        <v>18337090</v>
      </c>
      <c r="G9" s="25">
        <v>18337090</v>
      </c>
      <c r="H9" s="26">
        <v>1026667</v>
      </c>
      <c r="I9" s="24">
        <v>15032000</v>
      </c>
      <c r="J9" s="6">
        <v>16540200</v>
      </c>
      <c r="K9" s="25">
        <v>17717264</v>
      </c>
    </row>
    <row r="10" spans="1:11" ht="20.25">
      <c r="A10" s="27" t="s">
        <v>97</v>
      </c>
      <c r="B10" s="28">
        <f>SUM(B5:B9)</f>
        <v>274944949</v>
      </c>
      <c r="C10" s="29">
        <f aca="true" t="shared" si="0" ref="C10:K10">SUM(C5:C9)</f>
        <v>306905923</v>
      </c>
      <c r="D10" s="30">
        <f t="shared" si="0"/>
        <v>330522420</v>
      </c>
      <c r="E10" s="28">
        <f t="shared" si="0"/>
        <v>365414190</v>
      </c>
      <c r="F10" s="29">
        <f t="shared" si="0"/>
        <v>365414190</v>
      </c>
      <c r="G10" s="31">
        <f t="shared" si="0"/>
        <v>365414190</v>
      </c>
      <c r="H10" s="32">
        <f t="shared" si="0"/>
        <v>250318671</v>
      </c>
      <c r="I10" s="28">
        <f t="shared" si="0"/>
        <v>328036049</v>
      </c>
      <c r="J10" s="29">
        <f t="shared" si="0"/>
        <v>355678556</v>
      </c>
      <c r="K10" s="31">
        <f t="shared" si="0"/>
        <v>441984453</v>
      </c>
    </row>
    <row r="11" spans="1:11" ht="12.75">
      <c r="A11" s="22" t="s">
        <v>23</v>
      </c>
      <c r="B11" s="6">
        <v>101235310</v>
      </c>
      <c r="C11" s="6">
        <v>111348233</v>
      </c>
      <c r="D11" s="23">
        <v>116244631</v>
      </c>
      <c r="E11" s="24">
        <v>144822426</v>
      </c>
      <c r="F11" s="6">
        <v>144822426</v>
      </c>
      <c r="G11" s="25">
        <v>144822426</v>
      </c>
      <c r="H11" s="26">
        <v>105169914</v>
      </c>
      <c r="I11" s="24">
        <v>141214742</v>
      </c>
      <c r="J11" s="6">
        <v>149272704</v>
      </c>
      <c r="K11" s="25">
        <v>158801379</v>
      </c>
    </row>
    <row r="12" spans="1:11" ht="12.75">
      <c r="A12" s="22" t="s">
        <v>24</v>
      </c>
      <c r="B12" s="6">
        <v>6177327</v>
      </c>
      <c r="C12" s="6">
        <v>6400125</v>
      </c>
      <c r="D12" s="23">
        <v>9588936</v>
      </c>
      <c r="E12" s="24">
        <v>7987576</v>
      </c>
      <c r="F12" s="6">
        <v>7987576</v>
      </c>
      <c r="G12" s="25">
        <v>7987576</v>
      </c>
      <c r="H12" s="26">
        <v>5276563</v>
      </c>
      <c r="I12" s="24">
        <v>9766216</v>
      </c>
      <c r="J12" s="6">
        <v>11102104</v>
      </c>
      <c r="K12" s="25">
        <v>12477968</v>
      </c>
    </row>
    <row r="13" spans="1:11" ht="12.75">
      <c r="A13" s="22" t="s">
        <v>98</v>
      </c>
      <c r="B13" s="6">
        <v>37675179</v>
      </c>
      <c r="C13" s="6">
        <v>38911316</v>
      </c>
      <c r="D13" s="23">
        <v>62284235</v>
      </c>
      <c r="E13" s="24">
        <v>0</v>
      </c>
      <c r="F13" s="6">
        <v>0</v>
      </c>
      <c r="G13" s="25">
        <v>0</v>
      </c>
      <c r="H13" s="26">
        <v>558608</v>
      </c>
      <c r="I13" s="24">
        <v>16029000</v>
      </c>
      <c r="J13" s="6">
        <v>16409000</v>
      </c>
      <c r="K13" s="25">
        <v>17400000</v>
      </c>
    </row>
    <row r="14" spans="1:11" ht="12.75">
      <c r="A14" s="22" t="s">
        <v>25</v>
      </c>
      <c r="B14" s="6">
        <v>2862000</v>
      </c>
      <c r="C14" s="6">
        <v>3436125</v>
      </c>
      <c r="D14" s="23">
        <v>-18330</v>
      </c>
      <c r="E14" s="24">
        <v>0</v>
      </c>
      <c r="F14" s="6">
        <v>0</v>
      </c>
      <c r="G14" s="25">
        <v>0</v>
      </c>
      <c r="H14" s="26">
        <v>0</v>
      </c>
      <c r="I14" s="24">
        <v>10800000</v>
      </c>
      <c r="J14" s="6">
        <v>13068000</v>
      </c>
      <c r="K14" s="25">
        <v>14374800</v>
      </c>
    </row>
    <row r="15" spans="1:11" ht="12.75">
      <c r="A15" s="22" t="s">
        <v>26</v>
      </c>
      <c r="B15" s="6">
        <v>136074198</v>
      </c>
      <c r="C15" s="6">
        <v>142976221</v>
      </c>
      <c r="D15" s="23">
        <v>106449516</v>
      </c>
      <c r="E15" s="24">
        <v>118063438</v>
      </c>
      <c r="F15" s="6">
        <v>118063438</v>
      </c>
      <c r="G15" s="25">
        <v>118063438</v>
      </c>
      <c r="H15" s="26">
        <v>78846236</v>
      </c>
      <c r="I15" s="24">
        <v>96250000</v>
      </c>
      <c r="J15" s="6">
        <v>114814247</v>
      </c>
      <c r="K15" s="25">
        <v>124749213</v>
      </c>
    </row>
    <row r="16" spans="1:11" ht="12.75">
      <c r="A16" s="22" t="s">
        <v>21</v>
      </c>
      <c r="B16" s="6">
        <v>53163087</v>
      </c>
      <c r="C16" s="6">
        <v>79055100</v>
      </c>
      <c r="D16" s="23">
        <v>20330429</v>
      </c>
      <c r="E16" s="24">
        <v>16450000</v>
      </c>
      <c r="F16" s="6">
        <v>16450000</v>
      </c>
      <c r="G16" s="25">
        <v>16450000</v>
      </c>
      <c r="H16" s="26">
        <v>19791677</v>
      </c>
      <c r="I16" s="24">
        <v>5800000</v>
      </c>
      <c r="J16" s="6">
        <v>5800000</v>
      </c>
      <c r="K16" s="25">
        <v>7055000</v>
      </c>
    </row>
    <row r="17" spans="1:11" ht="12.75">
      <c r="A17" s="22" t="s">
        <v>27</v>
      </c>
      <c r="B17" s="6">
        <v>64027168</v>
      </c>
      <c r="C17" s="6">
        <v>55364820</v>
      </c>
      <c r="D17" s="23">
        <v>214020345</v>
      </c>
      <c r="E17" s="24">
        <v>59377561</v>
      </c>
      <c r="F17" s="6">
        <v>59377561</v>
      </c>
      <c r="G17" s="25">
        <v>59377561</v>
      </c>
      <c r="H17" s="26">
        <v>66627784</v>
      </c>
      <c r="I17" s="24">
        <v>61333660</v>
      </c>
      <c r="J17" s="6">
        <v>68039571</v>
      </c>
      <c r="K17" s="25">
        <v>74332268</v>
      </c>
    </row>
    <row r="18" spans="1:11" ht="12.75">
      <c r="A18" s="33" t="s">
        <v>28</v>
      </c>
      <c r="B18" s="34">
        <f>SUM(B11:B17)</f>
        <v>401214269</v>
      </c>
      <c r="C18" s="35">
        <f aca="true" t="shared" si="1" ref="C18:K18">SUM(C11:C17)</f>
        <v>437491940</v>
      </c>
      <c r="D18" s="36">
        <f t="shared" si="1"/>
        <v>528899762</v>
      </c>
      <c r="E18" s="34">
        <f t="shared" si="1"/>
        <v>346701001</v>
      </c>
      <c r="F18" s="35">
        <f t="shared" si="1"/>
        <v>346701001</v>
      </c>
      <c r="G18" s="37">
        <f t="shared" si="1"/>
        <v>346701001</v>
      </c>
      <c r="H18" s="38">
        <f t="shared" si="1"/>
        <v>276270782</v>
      </c>
      <c r="I18" s="34">
        <f t="shared" si="1"/>
        <v>341193618</v>
      </c>
      <c r="J18" s="35">
        <f t="shared" si="1"/>
        <v>378505626</v>
      </c>
      <c r="K18" s="37">
        <f t="shared" si="1"/>
        <v>409190628</v>
      </c>
    </row>
    <row r="19" spans="1:11" ht="12.75">
      <c r="A19" s="33" t="s">
        <v>29</v>
      </c>
      <c r="B19" s="39">
        <f>+B10-B18</f>
        <v>-126269320</v>
      </c>
      <c r="C19" s="40">
        <f aca="true" t="shared" si="2" ref="C19:K19">+C10-C18</f>
        <v>-130586017</v>
      </c>
      <c r="D19" s="41">
        <f t="shared" si="2"/>
        <v>-198377342</v>
      </c>
      <c r="E19" s="39">
        <f t="shared" si="2"/>
        <v>18713189</v>
      </c>
      <c r="F19" s="40">
        <f t="shared" si="2"/>
        <v>18713189</v>
      </c>
      <c r="G19" s="42">
        <f t="shared" si="2"/>
        <v>18713189</v>
      </c>
      <c r="H19" s="43">
        <f t="shared" si="2"/>
        <v>-25952111</v>
      </c>
      <c r="I19" s="39">
        <f t="shared" si="2"/>
        <v>-13157569</v>
      </c>
      <c r="J19" s="40">
        <f t="shared" si="2"/>
        <v>-22827070</v>
      </c>
      <c r="K19" s="42">
        <f t="shared" si="2"/>
        <v>32793825</v>
      </c>
    </row>
    <row r="20" spans="1:11" ht="20.25">
      <c r="A20" s="44" t="s">
        <v>30</v>
      </c>
      <c r="B20" s="45">
        <v>251291274</v>
      </c>
      <c r="C20" s="46">
        <v>402712902</v>
      </c>
      <c r="D20" s="47">
        <v>289981365</v>
      </c>
      <c r="E20" s="45">
        <v>371858900</v>
      </c>
      <c r="F20" s="46">
        <v>371858900</v>
      </c>
      <c r="G20" s="48">
        <v>371858900</v>
      </c>
      <c r="H20" s="49">
        <v>209561010</v>
      </c>
      <c r="I20" s="45">
        <v>367675000</v>
      </c>
      <c r="J20" s="46">
        <v>389617000</v>
      </c>
      <c r="K20" s="48">
        <v>458650000</v>
      </c>
    </row>
    <row r="21" spans="1:11" ht="12.75">
      <c r="A21" s="22" t="s">
        <v>99</v>
      </c>
      <c r="B21" s="50">
        <v>0</v>
      </c>
      <c r="C21" s="51">
        <v>0</v>
      </c>
      <c r="D21" s="52">
        <v>69563891</v>
      </c>
      <c r="E21" s="50">
        <v>0</v>
      </c>
      <c r="F21" s="51">
        <v>0</v>
      </c>
      <c r="G21" s="53">
        <v>0</v>
      </c>
      <c r="H21" s="54">
        <v>0</v>
      </c>
      <c r="I21" s="50">
        <v>0</v>
      </c>
      <c r="J21" s="51">
        <v>0</v>
      </c>
      <c r="K21" s="53">
        <v>0</v>
      </c>
    </row>
    <row r="22" spans="1:11" ht="12.75">
      <c r="A22" s="55" t="s">
        <v>100</v>
      </c>
      <c r="B22" s="56">
        <f>SUM(B19:B21)</f>
        <v>125021954</v>
      </c>
      <c r="C22" s="57">
        <f aca="true" t="shared" si="3" ref="C22:K22">SUM(C19:C21)</f>
        <v>272126885</v>
      </c>
      <c r="D22" s="58">
        <f t="shared" si="3"/>
        <v>161167914</v>
      </c>
      <c r="E22" s="56">
        <f t="shared" si="3"/>
        <v>390572089</v>
      </c>
      <c r="F22" s="57">
        <f t="shared" si="3"/>
        <v>390572089</v>
      </c>
      <c r="G22" s="59">
        <f t="shared" si="3"/>
        <v>390572089</v>
      </c>
      <c r="H22" s="60">
        <f t="shared" si="3"/>
        <v>183608899</v>
      </c>
      <c r="I22" s="56">
        <f t="shared" si="3"/>
        <v>354517431</v>
      </c>
      <c r="J22" s="57">
        <f t="shared" si="3"/>
        <v>366789930</v>
      </c>
      <c r="K22" s="59">
        <f t="shared" si="3"/>
        <v>491443825</v>
      </c>
    </row>
    <row r="23" spans="1:11" ht="12.75">
      <c r="A23" s="61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2.75">
      <c r="A24" s="62" t="s">
        <v>32</v>
      </c>
      <c r="B24" s="39">
        <f>SUM(B22:B23)</f>
        <v>125021954</v>
      </c>
      <c r="C24" s="40">
        <f aca="true" t="shared" si="4" ref="C24:K24">SUM(C22:C23)</f>
        <v>272126885</v>
      </c>
      <c r="D24" s="41">
        <f t="shared" si="4"/>
        <v>161167914</v>
      </c>
      <c r="E24" s="39">
        <f t="shared" si="4"/>
        <v>390572089</v>
      </c>
      <c r="F24" s="40">
        <f t="shared" si="4"/>
        <v>390572089</v>
      </c>
      <c r="G24" s="42">
        <f t="shared" si="4"/>
        <v>390572089</v>
      </c>
      <c r="H24" s="43">
        <f t="shared" si="4"/>
        <v>183608899</v>
      </c>
      <c r="I24" s="39">
        <f t="shared" si="4"/>
        <v>354517431</v>
      </c>
      <c r="J24" s="40">
        <f t="shared" si="4"/>
        <v>366789930</v>
      </c>
      <c r="K24" s="42">
        <f t="shared" si="4"/>
        <v>491443825</v>
      </c>
    </row>
    <row r="25" spans="1:11" ht="4.5" customHeight="1">
      <c r="A25" s="63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2.75">
      <c r="A26" s="64" t="s">
        <v>101</v>
      </c>
      <c r="B26" s="65"/>
      <c r="C26" s="66"/>
      <c r="D26" s="67"/>
      <c r="E26" s="65"/>
      <c r="F26" s="66"/>
      <c r="G26" s="67"/>
      <c r="H26" s="68"/>
      <c r="I26" s="65"/>
      <c r="J26" s="66"/>
      <c r="K26" s="67"/>
    </row>
    <row r="27" spans="1:11" ht="12.75">
      <c r="A27" s="33" t="s">
        <v>33</v>
      </c>
      <c r="B27" s="7">
        <v>193978721</v>
      </c>
      <c r="C27" s="7">
        <v>358630971</v>
      </c>
      <c r="D27" s="69">
        <v>267248263</v>
      </c>
      <c r="E27" s="70">
        <v>368265000</v>
      </c>
      <c r="F27" s="7">
        <v>368265000</v>
      </c>
      <c r="G27" s="71">
        <v>368265000</v>
      </c>
      <c r="H27" s="72">
        <v>263818977</v>
      </c>
      <c r="I27" s="70">
        <v>367856000</v>
      </c>
      <c r="J27" s="7">
        <v>382119000</v>
      </c>
      <c r="K27" s="71">
        <v>457427000</v>
      </c>
    </row>
    <row r="28" spans="1:11" ht="12.75">
      <c r="A28" s="73" t="s">
        <v>34</v>
      </c>
      <c r="B28" s="6">
        <v>192389643</v>
      </c>
      <c r="C28" s="6">
        <v>356437470</v>
      </c>
      <c r="D28" s="23">
        <v>-3711658</v>
      </c>
      <c r="E28" s="24">
        <v>367280000</v>
      </c>
      <c r="F28" s="6">
        <v>367280000</v>
      </c>
      <c r="G28" s="25">
        <v>367280000</v>
      </c>
      <c r="H28" s="26">
        <v>82332501</v>
      </c>
      <c r="I28" s="24">
        <v>365086000</v>
      </c>
      <c r="J28" s="6">
        <v>380679000</v>
      </c>
      <c r="K28" s="25">
        <v>455762000</v>
      </c>
    </row>
    <row r="29" spans="1:11" ht="12.75">
      <c r="A29" s="22"/>
      <c r="B29" s="6"/>
      <c r="C29" s="6"/>
      <c r="D29" s="23"/>
      <c r="E29" s="24"/>
      <c r="F29" s="6"/>
      <c r="G29" s="25"/>
      <c r="H29" s="26"/>
      <c r="I29" s="24"/>
      <c r="J29" s="6"/>
      <c r="K29" s="25"/>
    </row>
    <row r="30" spans="1:11" ht="12.75">
      <c r="A30" s="22" t="s">
        <v>35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2.75">
      <c r="A31" s="22" t="s">
        <v>36</v>
      </c>
      <c r="B31" s="6">
        <v>1589078</v>
      </c>
      <c r="C31" s="6">
        <v>2193501</v>
      </c>
      <c r="D31" s="23">
        <v>0</v>
      </c>
      <c r="E31" s="24">
        <v>0</v>
      </c>
      <c r="F31" s="6">
        <v>0</v>
      </c>
      <c r="G31" s="25">
        <v>0</v>
      </c>
      <c r="H31" s="26">
        <v>787426</v>
      </c>
      <c r="I31" s="24">
        <v>1180000</v>
      </c>
      <c r="J31" s="6">
        <v>810000</v>
      </c>
      <c r="K31" s="25">
        <v>1025000</v>
      </c>
    </row>
    <row r="32" spans="1:11" ht="12.75">
      <c r="A32" s="33" t="s">
        <v>37</v>
      </c>
      <c r="B32" s="7">
        <f>SUM(B28:B31)</f>
        <v>193978721</v>
      </c>
      <c r="C32" s="7">
        <f aca="true" t="shared" si="5" ref="C32:K32">SUM(C28:C31)</f>
        <v>358630971</v>
      </c>
      <c r="D32" s="69">
        <f t="shared" si="5"/>
        <v>-3711658</v>
      </c>
      <c r="E32" s="70">
        <f t="shared" si="5"/>
        <v>367280000</v>
      </c>
      <c r="F32" s="7">
        <f t="shared" si="5"/>
        <v>367280000</v>
      </c>
      <c r="G32" s="71">
        <f t="shared" si="5"/>
        <v>367280000</v>
      </c>
      <c r="H32" s="72">
        <f t="shared" si="5"/>
        <v>83119927</v>
      </c>
      <c r="I32" s="70">
        <f t="shared" si="5"/>
        <v>366266000</v>
      </c>
      <c r="J32" s="7">
        <f t="shared" si="5"/>
        <v>381489000</v>
      </c>
      <c r="K32" s="71">
        <f t="shared" si="5"/>
        <v>456787000</v>
      </c>
    </row>
    <row r="33" spans="1:11" ht="4.5" customHeight="1">
      <c r="A33" s="33"/>
      <c r="B33" s="74"/>
      <c r="C33" s="75"/>
      <c r="D33" s="76"/>
      <c r="E33" s="74"/>
      <c r="F33" s="75"/>
      <c r="G33" s="76"/>
      <c r="H33" s="77"/>
      <c r="I33" s="74"/>
      <c r="J33" s="75"/>
      <c r="K33" s="76"/>
    </row>
    <row r="34" spans="1:11" ht="12.75">
      <c r="A34" s="64" t="s">
        <v>38</v>
      </c>
      <c r="B34" s="65"/>
      <c r="C34" s="66"/>
      <c r="D34" s="67"/>
      <c r="E34" s="65"/>
      <c r="F34" s="66"/>
      <c r="G34" s="67"/>
      <c r="H34" s="68"/>
      <c r="I34" s="65"/>
      <c r="J34" s="66"/>
      <c r="K34" s="67"/>
    </row>
    <row r="35" spans="1:11" ht="12.75">
      <c r="A35" s="22" t="s">
        <v>39</v>
      </c>
      <c r="B35" s="6">
        <v>117196755</v>
      </c>
      <c r="C35" s="6">
        <v>173999793</v>
      </c>
      <c r="D35" s="23">
        <v>-70780377</v>
      </c>
      <c r="E35" s="24">
        <v>10427089</v>
      </c>
      <c r="F35" s="6">
        <v>10427089</v>
      </c>
      <c r="G35" s="25">
        <v>10427089</v>
      </c>
      <c r="H35" s="26">
        <v>178201579</v>
      </c>
      <c r="I35" s="24">
        <v>0</v>
      </c>
      <c r="J35" s="6">
        <v>0</v>
      </c>
      <c r="K35" s="25">
        <v>34016825</v>
      </c>
    </row>
    <row r="36" spans="1:11" ht="12.75">
      <c r="A36" s="22" t="s">
        <v>40</v>
      </c>
      <c r="B36" s="6">
        <v>1969350764</v>
      </c>
      <c r="C36" s="6">
        <v>2106004080</v>
      </c>
      <c r="D36" s="23">
        <v>267498120</v>
      </c>
      <c r="E36" s="24">
        <v>368265000</v>
      </c>
      <c r="F36" s="6">
        <v>368265000</v>
      </c>
      <c r="G36" s="25">
        <v>368265000</v>
      </c>
      <c r="H36" s="26">
        <v>264841191</v>
      </c>
      <c r="I36" s="24">
        <v>367856000</v>
      </c>
      <c r="J36" s="6">
        <v>382119000</v>
      </c>
      <c r="K36" s="25">
        <v>457427000</v>
      </c>
    </row>
    <row r="37" spans="1:11" ht="12.75">
      <c r="A37" s="22" t="s">
        <v>41</v>
      </c>
      <c r="B37" s="6">
        <v>158575290</v>
      </c>
      <c r="C37" s="6">
        <v>218486018</v>
      </c>
      <c r="D37" s="23">
        <v>45171112</v>
      </c>
      <c r="E37" s="24">
        <v>0</v>
      </c>
      <c r="F37" s="6">
        <v>0</v>
      </c>
      <c r="G37" s="25">
        <v>0</v>
      </c>
      <c r="H37" s="26">
        <v>269360020</v>
      </c>
      <c r="I37" s="24">
        <v>0</v>
      </c>
      <c r="J37" s="6">
        <v>0</v>
      </c>
      <c r="K37" s="25">
        <v>0</v>
      </c>
    </row>
    <row r="38" spans="1:11" ht="12.75">
      <c r="A38" s="22" t="s">
        <v>42</v>
      </c>
      <c r="B38" s="6">
        <v>102607888</v>
      </c>
      <c r="C38" s="6">
        <v>91256565</v>
      </c>
      <c r="D38" s="23">
        <v>-9621284</v>
      </c>
      <c r="E38" s="24">
        <v>-11880000</v>
      </c>
      <c r="F38" s="6">
        <v>-11880000</v>
      </c>
      <c r="G38" s="25">
        <v>-11880000</v>
      </c>
      <c r="H38" s="26">
        <v>-9926154</v>
      </c>
      <c r="I38" s="24">
        <v>0</v>
      </c>
      <c r="J38" s="6">
        <v>0</v>
      </c>
      <c r="K38" s="25">
        <v>0</v>
      </c>
    </row>
    <row r="39" spans="1:11" ht="12.75">
      <c r="A39" s="22" t="s">
        <v>43</v>
      </c>
      <c r="B39" s="6">
        <v>1825364341</v>
      </c>
      <c r="C39" s="6">
        <v>1970261290</v>
      </c>
      <c r="D39" s="23">
        <v>0</v>
      </c>
      <c r="E39" s="24">
        <v>0</v>
      </c>
      <c r="F39" s="6">
        <v>0</v>
      </c>
      <c r="G39" s="25">
        <v>0</v>
      </c>
      <c r="H39" s="26">
        <v>5</v>
      </c>
      <c r="I39" s="24">
        <v>13338569</v>
      </c>
      <c r="J39" s="6">
        <v>15329070</v>
      </c>
      <c r="K39" s="25">
        <v>0</v>
      </c>
    </row>
    <row r="40" spans="1:11" ht="4.5" customHeight="1">
      <c r="A40" s="63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2.75">
      <c r="A41" s="64" t="s">
        <v>44</v>
      </c>
      <c r="B41" s="65"/>
      <c r="C41" s="66"/>
      <c r="D41" s="67"/>
      <c r="E41" s="65"/>
      <c r="F41" s="66"/>
      <c r="G41" s="67"/>
      <c r="H41" s="68"/>
      <c r="I41" s="65"/>
      <c r="J41" s="66"/>
      <c r="K41" s="67"/>
    </row>
    <row r="42" spans="1:11" ht="12.75">
      <c r="A42" s="22" t="s">
        <v>45</v>
      </c>
      <c r="B42" s="6">
        <v>193102236</v>
      </c>
      <c r="C42" s="6">
        <v>406906878</v>
      </c>
      <c r="D42" s="23">
        <v>2579350057</v>
      </c>
      <c r="E42" s="24">
        <v>-322273912</v>
      </c>
      <c r="F42" s="6">
        <v>-322273912</v>
      </c>
      <c r="G42" s="25">
        <v>-322273912</v>
      </c>
      <c r="H42" s="26">
        <v>278982318</v>
      </c>
      <c r="I42" s="24">
        <v>-320964618</v>
      </c>
      <c r="J42" s="6">
        <v>-356746626</v>
      </c>
      <c r="K42" s="25">
        <v>-385190628</v>
      </c>
    </row>
    <row r="43" spans="1:11" ht="12.75">
      <c r="A43" s="22" t="s">
        <v>46</v>
      </c>
      <c r="B43" s="6">
        <v>-193961450</v>
      </c>
      <c r="C43" s="6">
        <v>-359238098</v>
      </c>
      <c r="D43" s="23">
        <v>2467558</v>
      </c>
      <c r="E43" s="24">
        <v>-2467558</v>
      </c>
      <c r="F43" s="6">
        <v>0</v>
      </c>
      <c r="G43" s="25">
        <v>0</v>
      </c>
      <c r="H43" s="26">
        <v>0</v>
      </c>
      <c r="I43" s="24">
        <v>0</v>
      </c>
      <c r="J43" s="6">
        <v>0</v>
      </c>
      <c r="K43" s="25">
        <v>0</v>
      </c>
    </row>
    <row r="44" spans="1:11" ht="12.75">
      <c r="A44" s="22" t="s">
        <v>47</v>
      </c>
      <c r="B44" s="6">
        <v>-7200000</v>
      </c>
      <c r="C44" s="6">
        <v>-10831279</v>
      </c>
      <c r="D44" s="23">
        <v>236654</v>
      </c>
      <c r="E44" s="24">
        <v>0</v>
      </c>
      <c r="F44" s="6">
        <v>0</v>
      </c>
      <c r="G44" s="25">
        <v>0</v>
      </c>
      <c r="H44" s="26">
        <v>0</v>
      </c>
      <c r="I44" s="24">
        <v>0</v>
      </c>
      <c r="J44" s="6">
        <v>0</v>
      </c>
      <c r="K44" s="25">
        <v>0</v>
      </c>
    </row>
    <row r="45" spans="1:11" ht="12.75">
      <c r="A45" s="33" t="s">
        <v>48</v>
      </c>
      <c r="B45" s="7">
        <v>45661472</v>
      </c>
      <c r="C45" s="7">
        <v>82498973</v>
      </c>
      <c r="D45" s="69">
        <v>2350309019</v>
      </c>
      <c r="E45" s="70">
        <v>-324741470</v>
      </c>
      <c r="F45" s="7">
        <v>-322273912</v>
      </c>
      <c r="G45" s="71">
        <v>-322273912</v>
      </c>
      <c r="H45" s="72">
        <v>73007560</v>
      </c>
      <c r="I45" s="70">
        <v>-320964618</v>
      </c>
      <c r="J45" s="7">
        <v>-356746626</v>
      </c>
      <c r="K45" s="71">
        <v>-385190628</v>
      </c>
    </row>
    <row r="46" spans="1:11" ht="4.5" customHeight="1">
      <c r="A46" s="63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2.75">
      <c r="A47" s="64" t="s">
        <v>49</v>
      </c>
      <c r="B47" s="65">
        <v>0</v>
      </c>
      <c r="C47" s="66">
        <v>0</v>
      </c>
      <c r="D47" s="67">
        <v>0</v>
      </c>
      <c r="E47" s="65">
        <v>0</v>
      </c>
      <c r="F47" s="66">
        <v>0</v>
      </c>
      <c r="G47" s="67">
        <v>0</v>
      </c>
      <c r="H47" s="68">
        <v>0</v>
      </c>
      <c r="I47" s="65">
        <v>0</v>
      </c>
      <c r="J47" s="66">
        <v>0</v>
      </c>
      <c r="K47" s="67">
        <v>0</v>
      </c>
    </row>
    <row r="48" spans="1:11" ht="12.75">
      <c r="A48" s="22" t="s">
        <v>50</v>
      </c>
      <c r="B48" s="6">
        <v>45661472</v>
      </c>
      <c r="C48" s="6">
        <v>82498973</v>
      </c>
      <c r="D48" s="23">
        <v>-29331314</v>
      </c>
      <c r="E48" s="24">
        <v>10427089</v>
      </c>
      <c r="F48" s="6">
        <v>10427089</v>
      </c>
      <c r="G48" s="25">
        <v>10427089</v>
      </c>
      <c r="H48" s="26">
        <v>158894777</v>
      </c>
      <c r="I48" s="24">
        <v>0</v>
      </c>
      <c r="J48" s="6">
        <v>0</v>
      </c>
      <c r="K48" s="25">
        <v>34016825</v>
      </c>
    </row>
    <row r="49" spans="1:11" ht="12.75">
      <c r="A49" s="22" t="s">
        <v>51</v>
      </c>
      <c r="B49" s="6">
        <f>+B75</f>
        <v>132156867.14635038</v>
      </c>
      <c r="C49" s="6">
        <f aca="true" t="shared" si="6" ref="C49:K49">+C75</f>
        <v>153487395.21897218</v>
      </c>
      <c r="D49" s="23">
        <f t="shared" si="6"/>
        <v>36330148</v>
      </c>
      <c r="E49" s="24">
        <f t="shared" si="6"/>
        <v>0</v>
      </c>
      <c r="F49" s="6">
        <f t="shared" si="6"/>
        <v>0</v>
      </c>
      <c r="G49" s="25">
        <f t="shared" si="6"/>
        <v>0</v>
      </c>
      <c r="H49" s="26">
        <f t="shared" si="6"/>
        <v>268529824</v>
      </c>
      <c r="I49" s="24">
        <f t="shared" si="6"/>
        <v>0</v>
      </c>
      <c r="J49" s="6">
        <f t="shared" si="6"/>
        <v>0</v>
      </c>
      <c r="K49" s="25">
        <f t="shared" si="6"/>
        <v>0</v>
      </c>
    </row>
    <row r="50" spans="1:11" ht="12.75">
      <c r="A50" s="33" t="s">
        <v>52</v>
      </c>
      <c r="B50" s="7">
        <f>+B48-B49</f>
        <v>-86495395.14635038</v>
      </c>
      <c r="C50" s="7">
        <f aca="true" t="shared" si="7" ref="C50:K50">+C48-C49</f>
        <v>-70988422.21897218</v>
      </c>
      <c r="D50" s="69">
        <f t="shared" si="7"/>
        <v>-65661462</v>
      </c>
      <c r="E50" s="70">
        <f t="shared" si="7"/>
        <v>10427089</v>
      </c>
      <c r="F50" s="7">
        <f t="shared" si="7"/>
        <v>10427089</v>
      </c>
      <c r="G50" s="71">
        <f t="shared" si="7"/>
        <v>10427089</v>
      </c>
      <c r="H50" s="72">
        <f t="shared" si="7"/>
        <v>-109635047</v>
      </c>
      <c r="I50" s="70">
        <f t="shared" si="7"/>
        <v>0</v>
      </c>
      <c r="J50" s="7">
        <f t="shared" si="7"/>
        <v>0</v>
      </c>
      <c r="K50" s="71">
        <f t="shared" si="7"/>
        <v>34016825</v>
      </c>
    </row>
    <row r="51" spans="1:11" ht="4.5" customHeight="1">
      <c r="A51" s="78"/>
      <c r="B51" s="79"/>
      <c r="C51" s="80"/>
      <c r="D51" s="81"/>
      <c r="E51" s="79"/>
      <c r="F51" s="80"/>
      <c r="G51" s="81"/>
      <c r="H51" s="82"/>
      <c r="I51" s="79"/>
      <c r="J51" s="80"/>
      <c r="K51" s="81"/>
    </row>
    <row r="52" spans="1:11" ht="12.75">
      <c r="A52" s="64" t="s">
        <v>53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2.75">
      <c r="A53" s="22" t="s">
        <v>54</v>
      </c>
      <c r="B53" s="6">
        <v>1969350773</v>
      </c>
      <c r="C53" s="6">
        <v>2106004080</v>
      </c>
      <c r="D53" s="23">
        <v>47964091</v>
      </c>
      <c r="E53" s="24">
        <v>1065000</v>
      </c>
      <c r="F53" s="6">
        <v>1065000</v>
      </c>
      <c r="G53" s="25">
        <v>1065000</v>
      </c>
      <c r="H53" s="26">
        <v>959604</v>
      </c>
      <c r="I53" s="24">
        <v>2770000</v>
      </c>
      <c r="J53" s="6">
        <v>1440000</v>
      </c>
      <c r="K53" s="25">
        <v>1665000</v>
      </c>
    </row>
    <row r="54" spans="1:11" ht="12.75">
      <c r="A54" s="22" t="s">
        <v>55</v>
      </c>
      <c r="B54" s="6">
        <v>37675179</v>
      </c>
      <c r="C54" s="6">
        <v>38911316</v>
      </c>
      <c r="D54" s="23">
        <v>0</v>
      </c>
      <c r="E54" s="24">
        <v>0</v>
      </c>
      <c r="F54" s="6">
        <v>0</v>
      </c>
      <c r="G54" s="25">
        <v>0</v>
      </c>
      <c r="H54" s="26">
        <v>7471</v>
      </c>
      <c r="I54" s="24">
        <v>16029000</v>
      </c>
      <c r="J54" s="6">
        <v>16409000</v>
      </c>
      <c r="K54" s="25">
        <v>17400000</v>
      </c>
    </row>
    <row r="55" spans="1:11" ht="12.75">
      <c r="A55" s="22" t="s">
        <v>56</v>
      </c>
      <c r="B55" s="6">
        <v>0</v>
      </c>
      <c r="C55" s="6">
        <v>0</v>
      </c>
      <c r="D55" s="23">
        <v>149085528</v>
      </c>
      <c r="E55" s="24">
        <v>66100000</v>
      </c>
      <c r="F55" s="6">
        <v>66100000</v>
      </c>
      <c r="G55" s="25">
        <v>66100000</v>
      </c>
      <c r="H55" s="26">
        <v>52772676</v>
      </c>
      <c r="I55" s="24">
        <v>200000</v>
      </c>
      <c r="J55" s="6">
        <v>90000</v>
      </c>
      <c r="K55" s="25">
        <v>70000</v>
      </c>
    </row>
    <row r="56" spans="1:11" ht="12.75">
      <c r="A56" s="22" t="s">
        <v>57</v>
      </c>
      <c r="B56" s="6">
        <v>1710324</v>
      </c>
      <c r="C56" s="6">
        <v>3141041</v>
      </c>
      <c r="D56" s="23">
        <v>-15843</v>
      </c>
      <c r="E56" s="24">
        <v>2060000</v>
      </c>
      <c r="F56" s="6">
        <v>2060000</v>
      </c>
      <c r="G56" s="25">
        <v>2060000</v>
      </c>
      <c r="H56" s="26">
        <v>5494327</v>
      </c>
      <c r="I56" s="24">
        <v>1680000</v>
      </c>
      <c r="J56" s="6">
        <v>1890000</v>
      </c>
      <c r="K56" s="25">
        <v>2040000</v>
      </c>
    </row>
    <row r="57" spans="1:11" ht="4.5" customHeight="1">
      <c r="A57" s="83"/>
      <c r="B57" s="84"/>
      <c r="C57" s="85"/>
      <c r="D57" s="86"/>
      <c r="E57" s="84"/>
      <c r="F57" s="85"/>
      <c r="G57" s="86"/>
      <c r="H57" s="87"/>
      <c r="I57" s="84"/>
      <c r="J57" s="85"/>
      <c r="K57" s="86"/>
    </row>
    <row r="58" spans="1:11" ht="12.75">
      <c r="A58" s="64" t="s">
        <v>58</v>
      </c>
      <c r="B58" s="18"/>
      <c r="C58" s="19"/>
      <c r="D58" s="20"/>
      <c r="E58" s="18"/>
      <c r="F58" s="19"/>
      <c r="G58" s="20"/>
      <c r="H58" s="21"/>
      <c r="I58" s="88"/>
      <c r="J58" s="6"/>
      <c r="K58" s="89"/>
    </row>
    <row r="59" spans="1:11" ht="12.75">
      <c r="A59" s="90" t="s">
        <v>59</v>
      </c>
      <c r="B59" s="6">
        <v>0</v>
      </c>
      <c r="C59" s="6">
        <v>0</v>
      </c>
      <c r="D59" s="23">
        <v>0</v>
      </c>
      <c r="E59" s="24">
        <v>0</v>
      </c>
      <c r="F59" s="6">
        <v>0</v>
      </c>
      <c r="G59" s="25">
        <v>0</v>
      </c>
      <c r="H59" s="26">
        <v>0</v>
      </c>
      <c r="I59" s="24">
        <v>0</v>
      </c>
      <c r="J59" s="6">
        <v>0</v>
      </c>
      <c r="K59" s="25">
        <v>0</v>
      </c>
    </row>
    <row r="60" spans="1:11" ht="12.75">
      <c r="A60" s="90" t="s">
        <v>60</v>
      </c>
      <c r="B60" s="6">
        <v>0</v>
      </c>
      <c r="C60" s="6">
        <v>0</v>
      </c>
      <c r="D60" s="23">
        <v>0</v>
      </c>
      <c r="E60" s="24">
        <v>0</v>
      </c>
      <c r="F60" s="6">
        <v>0</v>
      </c>
      <c r="G60" s="25">
        <v>0</v>
      </c>
      <c r="H60" s="26">
        <v>0</v>
      </c>
      <c r="I60" s="24">
        <v>0</v>
      </c>
      <c r="J60" s="6">
        <v>0</v>
      </c>
      <c r="K60" s="25">
        <v>0</v>
      </c>
    </row>
    <row r="61" spans="1:11" ht="12.75">
      <c r="A61" s="91" t="s">
        <v>61</v>
      </c>
      <c r="B61" s="92">
        <v>0</v>
      </c>
      <c r="C61" s="93">
        <v>0</v>
      </c>
      <c r="D61" s="94">
        <v>0</v>
      </c>
      <c r="E61" s="92">
        <v>0</v>
      </c>
      <c r="F61" s="93">
        <v>0</v>
      </c>
      <c r="G61" s="94">
        <v>0</v>
      </c>
      <c r="H61" s="95">
        <v>0</v>
      </c>
      <c r="I61" s="92">
        <v>0</v>
      </c>
      <c r="J61" s="93">
        <v>0</v>
      </c>
      <c r="K61" s="94">
        <v>0</v>
      </c>
    </row>
    <row r="62" spans="1:11" ht="12.75">
      <c r="A62" s="96" t="s">
        <v>62</v>
      </c>
      <c r="B62" s="97">
        <v>0</v>
      </c>
      <c r="C62" s="98">
        <v>0</v>
      </c>
      <c r="D62" s="99">
        <v>0</v>
      </c>
      <c r="E62" s="97">
        <v>0</v>
      </c>
      <c r="F62" s="98">
        <v>0</v>
      </c>
      <c r="G62" s="99">
        <v>0</v>
      </c>
      <c r="H62" s="100">
        <v>0</v>
      </c>
      <c r="I62" s="97">
        <v>0</v>
      </c>
      <c r="J62" s="98">
        <v>0</v>
      </c>
      <c r="K62" s="99">
        <v>0</v>
      </c>
    </row>
    <row r="63" spans="1:11" ht="12.75">
      <c r="A63" s="96" t="s">
        <v>63</v>
      </c>
      <c r="B63" s="97">
        <v>0</v>
      </c>
      <c r="C63" s="98">
        <v>0</v>
      </c>
      <c r="D63" s="99">
        <v>0</v>
      </c>
      <c r="E63" s="97">
        <v>0</v>
      </c>
      <c r="F63" s="98">
        <v>0</v>
      </c>
      <c r="G63" s="99">
        <v>0</v>
      </c>
      <c r="H63" s="100">
        <v>0</v>
      </c>
      <c r="I63" s="97">
        <v>0</v>
      </c>
      <c r="J63" s="98">
        <v>0</v>
      </c>
      <c r="K63" s="99">
        <v>0</v>
      </c>
    </row>
    <row r="64" spans="1:11" ht="12.75">
      <c r="A64" s="96" t="s">
        <v>64</v>
      </c>
      <c r="B64" s="97">
        <v>0</v>
      </c>
      <c r="C64" s="98">
        <v>0</v>
      </c>
      <c r="D64" s="99">
        <v>0</v>
      </c>
      <c r="E64" s="97">
        <v>0</v>
      </c>
      <c r="F64" s="98">
        <v>0</v>
      </c>
      <c r="G64" s="99">
        <v>0</v>
      </c>
      <c r="H64" s="100">
        <v>0</v>
      </c>
      <c r="I64" s="97">
        <v>0</v>
      </c>
      <c r="J64" s="98">
        <v>0</v>
      </c>
      <c r="K64" s="99">
        <v>0</v>
      </c>
    </row>
    <row r="65" spans="1:11" ht="12.75">
      <c r="A65" s="96" t="s">
        <v>65</v>
      </c>
      <c r="B65" s="97">
        <v>0</v>
      </c>
      <c r="C65" s="98">
        <v>0</v>
      </c>
      <c r="D65" s="99">
        <v>0</v>
      </c>
      <c r="E65" s="97">
        <v>0</v>
      </c>
      <c r="F65" s="98">
        <v>0</v>
      </c>
      <c r="G65" s="99">
        <v>0</v>
      </c>
      <c r="H65" s="100">
        <v>0</v>
      </c>
      <c r="I65" s="97">
        <v>0</v>
      </c>
      <c r="J65" s="98">
        <v>0</v>
      </c>
      <c r="K65" s="99">
        <v>0</v>
      </c>
    </row>
    <row r="66" spans="1:11" ht="4.5" customHeight="1">
      <c r="A66" s="83"/>
      <c r="B66" s="101"/>
      <c r="C66" s="102"/>
      <c r="D66" s="103"/>
      <c r="E66" s="101"/>
      <c r="F66" s="102"/>
      <c r="G66" s="103"/>
      <c r="H66" s="104"/>
      <c r="I66" s="101"/>
      <c r="J66" s="102"/>
      <c r="K66" s="103"/>
    </row>
    <row r="67" spans="1:11" ht="12.75">
      <c r="A67" s="105"/>
      <c r="B67" s="106"/>
      <c r="C67" s="106"/>
      <c r="D67" s="106"/>
      <c r="E67" s="106"/>
      <c r="F67" s="106"/>
      <c r="G67" s="106"/>
      <c r="H67" s="106"/>
      <c r="I67" s="106"/>
      <c r="J67" s="106"/>
      <c r="K67" s="106"/>
    </row>
    <row r="68" spans="1:11" ht="12.75">
      <c r="A68" s="107"/>
      <c r="B68" s="107"/>
      <c r="C68" s="107"/>
      <c r="D68" s="107"/>
      <c r="E68" s="107"/>
      <c r="F68" s="107"/>
      <c r="G68" s="107"/>
      <c r="H68" s="107"/>
      <c r="I68" s="107"/>
      <c r="J68" s="107"/>
      <c r="K68" s="107"/>
    </row>
    <row r="69" spans="1:11" ht="12.75">
      <c r="A69" s="108"/>
      <c r="B69" s="108"/>
      <c r="C69" s="108"/>
      <c r="D69" s="108"/>
      <c r="E69" s="108"/>
      <c r="F69" s="108"/>
      <c r="G69" s="108"/>
      <c r="H69" s="108"/>
      <c r="I69" s="108"/>
      <c r="J69" s="108"/>
      <c r="K69" s="108"/>
    </row>
    <row r="70" spans="1:11" ht="12.75" hidden="1">
      <c r="A70" s="4" t="s">
        <v>102</v>
      </c>
      <c r="B70" s="5">
        <f>IF(ISERROR(B71/B72),0,(B71/B72))</f>
        <v>0.14335034997554444</v>
      </c>
      <c r="C70" s="5">
        <f aca="true" t="shared" si="8" ref="C70:K70">IF(ISERROR(C71/C72),0,(C71/C72))</f>
        <v>0.5775245378241182</v>
      </c>
      <c r="D70" s="5">
        <f t="shared" si="8"/>
        <v>0</v>
      </c>
      <c r="E70" s="5">
        <f t="shared" si="8"/>
        <v>0.12621561413362448</v>
      </c>
      <c r="F70" s="5">
        <f t="shared" si="8"/>
        <v>0.12621561413362448</v>
      </c>
      <c r="G70" s="5">
        <f t="shared" si="8"/>
        <v>0.12621561413362448</v>
      </c>
      <c r="H70" s="5">
        <f t="shared" si="8"/>
        <v>0</v>
      </c>
      <c r="I70" s="5">
        <f t="shared" si="8"/>
        <v>0</v>
      </c>
      <c r="J70" s="5">
        <f t="shared" si="8"/>
        <v>0</v>
      </c>
      <c r="K70" s="5">
        <f t="shared" si="8"/>
        <v>0</v>
      </c>
    </row>
    <row r="71" spans="1:11" ht="12.75" hidden="1">
      <c r="A71" s="2" t="s">
        <v>103</v>
      </c>
      <c r="B71" s="2">
        <f>+B83</f>
        <v>250000</v>
      </c>
      <c r="C71" s="2">
        <f aca="true" t="shared" si="9" ref="C71:K71">+C83</f>
        <v>4231319</v>
      </c>
      <c r="D71" s="2">
        <f t="shared" si="9"/>
        <v>0</v>
      </c>
      <c r="E71" s="2">
        <f t="shared" si="9"/>
        <v>200000</v>
      </c>
      <c r="F71" s="2">
        <f t="shared" si="9"/>
        <v>200000</v>
      </c>
      <c r="G71" s="2">
        <f t="shared" si="9"/>
        <v>200000</v>
      </c>
      <c r="H71" s="2">
        <f t="shared" si="9"/>
        <v>0</v>
      </c>
      <c r="I71" s="2">
        <f t="shared" si="9"/>
        <v>0</v>
      </c>
      <c r="J71" s="2">
        <f t="shared" si="9"/>
        <v>0</v>
      </c>
      <c r="K71" s="2">
        <f t="shared" si="9"/>
        <v>0</v>
      </c>
    </row>
    <row r="72" spans="1:11" ht="12.75" hidden="1">
      <c r="A72" s="2" t="s">
        <v>104</v>
      </c>
      <c r="B72" s="2">
        <f>+B77</f>
        <v>1743979</v>
      </c>
      <c r="C72" s="2">
        <f aca="true" t="shared" si="10" ref="C72:K72">+C77</f>
        <v>7326648</v>
      </c>
      <c r="D72" s="2">
        <f t="shared" si="10"/>
        <v>3126114</v>
      </c>
      <c r="E72" s="2">
        <f t="shared" si="10"/>
        <v>1584590</v>
      </c>
      <c r="F72" s="2">
        <f t="shared" si="10"/>
        <v>1584590</v>
      </c>
      <c r="G72" s="2">
        <f t="shared" si="10"/>
        <v>1584590</v>
      </c>
      <c r="H72" s="2">
        <f t="shared" si="10"/>
        <v>641471</v>
      </c>
      <c r="I72" s="2">
        <f t="shared" si="10"/>
        <v>200000</v>
      </c>
      <c r="J72" s="2">
        <f t="shared" si="10"/>
        <v>225000</v>
      </c>
      <c r="K72" s="2">
        <f t="shared" si="10"/>
        <v>260000</v>
      </c>
    </row>
    <row r="73" spans="1:11" ht="12.75" hidden="1">
      <c r="A73" s="2" t="s">
        <v>105</v>
      </c>
      <c r="B73" s="2">
        <f>+B74</f>
        <v>-36169781.33333333</v>
      </c>
      <c r="C73" s="2">
        <f aca="true" t="shared" si="11" ref="C73:K73">+(C78+C80+C81+C82)-(B78+B80+B81+B82)</f>
        <v>19965537</v>
      </c>
      <c r="D73" s="2">
        <f t="shared" si="11"/>
        <v>-136115731</v>
      </c>
      <c r="E73" s="2">
        <f t="shared" si="11"/>
        <v>44614911</v>
      </c>
      <c r="F73" s="2">
        <f>+(F78+F80+F81+F82)-(D78+D80+D81+D82)</f>
        <v>44614911</v>
      </c>
      <c r="G73" s="2">
        <f>+(G78+G80+G81+G82)-(D78+D80+D81+D82)</f>
        <v>44614911</v>
      </c>
      <c r="H73" s="2">
        <f>+(H78+H80+H81+H82)-(D78+D80+D81+D82)</f>
        <v>63921713</v>
      </c>
      <c r="I73" s="2">
        <f>+(I78+I80+I81+I82)-(E78+E80+E81+E82)</f>
        <v>0</v>
      </c>
      <c r="J73" s="2">
        <f t="shared" si="11"/>
        <v>0</v>
      </c>
      <c r="K73" s="2">
        <f t="shared" si="11"/>
        <v>0</v>
      </c>
    </row>
    <row r="74" spans="1:11" ht="12.75" hidden="1">
      <c r="A74" s="2" t="s">
        <v>106</v>
      </c>
      <c r="B74" s="2">
        <f>+TREND(C74:E74)</f>
        <v>-36169781.33333333</v>
      </c>
      <c r="C74" s="2">
        <f>+C73</f>
        <v>19965537</v>
      </c>
      <c r="D74" s="2">
        <f aca="true" t="shared" si="12" ref="D74:K74">+D73</f>
        <v>-136115731</v>
      </c>
      <c r="E74" s="2">
        <f t="shared" si="12"/>
        <v>44614911</v>
      </c>
      <c r="F74" s="2">
        <f t="shared" si="12"/>
        <v>44614911</v>
      </c>
      <c r="G74" s="2">
        <f t="shared" si="12"/>
        <v>44614911</v>
      </c>
      <c r="H74" s="2">
        <f t="shared" si="12"/>
        <v>63921713</v>
      </c>
      <c r="I74" s="2">
        <f t="shared" si="12"/>
        <v>0</v>
      </c>
      <c r="J74" s="2">
        <f t="shared" si="12"/>
        <v>0</v>
      </c>
      <c r="K74" s="2">
        <f t="shared" si="12"/>
        <v>0</v>
      </c>
    </row>
    <row r="75" spans="1:11" ht="12.75" hidden="1">
      <c r="A75" s="2" t="s">
        <v>107</v>
      </c>
      <c r="B75" s="2">
        <f>+B84-(((B80+B81+B78)*B70)-B79)</f>
        <v>132156867.14635038</v>
      </c>
      <c r="C75" s="2">
        <f aca="true" t="shared" si="13" ref="C75:K75">+C84-(((C80+C81+C78)*C70)-C79)</f>
        <v>153487395.21897218</v>
      </c>
      <c r="D75" s="2">
        <f t="shared" si="13"/>
        <v>36330148</v>
      </c>
      <c r="E75" s="2">
        <f t="shared" si="13"/>
        <v>0</v>
      </c>
      <c r="F75" s="2">
        <f t="shared" si="13"/>
        <v>0</v>
      </c>
      <c r="G75" s="2">
        <f t="shared" si="13"/>
        <v>0</v>
      </c>
      <c r="H75" s="2">
        <f t="shared" si="13"/>
        <v>268529824</v>
      </c>
      <c r="I75" s="2">
        <f t="shared" si="13"/>
        <v>0</v>
      </c>
      <c r="J75" s="2">
        <f t="shared" si="13"/>
        <v>0</v>
      </c>
      <c r="K75" s="2">
        <f t="shared" si="13"/>
        <v>0</v>
      </c>
    </row>
    <row r="76" spans="1:11" ht="12.75" hidden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3.5" hidden="1">
      <c r="A77" s="1" t="s">
        <v>66</v>
      </c>
      <c r="B77" s="3">
        <v>1743979</v>
      </c>
      <c r="C77" s="3">
        <v>7326648</v>
      </c>
      <c r="D77" s="3">
        <v>3126114</v>
      </c>
      <c r="E77" s="3">
        <v>1584590</v>
      </c>
      <c r="F77" s="3">
        <v>1584590</v>
      </c>
      <c r="G77" s="3">
        <v>1584590</v>
      </c>
      <c r="H77" s="3">
        <v>641471</v>
      </c>
      <c r="I77" s="3">
        <v>200000</v>
      </c>
      <c r="J77" s="3">
        <v>225000</v>
      </c>
      <c r="K77" s="3">
        <v>260000</v>
      </c>
    </row>
    <row r="78" spans="1:11" ht="13.5" hidden="1">
      <c r="A78" s="1" t="s">
        <v>67</v>
      </c>
      <c r="B78" s="3">
        <v>0</v>
      </c>
      <c r="C78" s="3">
        <v>0</v>
      </c>
      <c r="D78" s="3">
        <v>24339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3.5" hidden="1">
      <c r="A79" s="1" t="s">
        <v>68</v>
      </c>
      <c r="B79" s="3">
        <v>142411475</v>
      </c>
      <c r="C79" s="3">
        <v>206331364</v>
      </c>
      <c r="D79" s="3">
        <v>36330148</v>
      </c>
      <c r="E79" s="3">
        <v>0</v>
      </c>
      <c r="F79" s="3">
        <v>0</v>
      </c>
      <c r="G79" s="3">
        <v>0</v>
      </c>
      <c r="H79" s="3">
        <v>268529824</v>
      </c>
      <c r="I79" s="3">
        <v>0</v>
      </c>
      <c r="J79" s="3">
        <v>0</v>
      </c>
      <c r="K79" s="3">
        <v>0</v>
      </c>
    </row>
    <row r="80" spans="1:11" ht="13.5" hidden="1">
      <c r="A80" s="1" t="s">
        <v>69</v>
      </c>
      <c r="B80" s="3">
        <v>0</v>
      </c>
      <c r="C80" s="3">
        <v>0</v>
      </c>
      <c r="D80" s="3">
        <v>-77450</v>
      </c>
      <c r="E80" s="3">
        <v>0</v>
      </c>
      <c r="F80" s="3">
        <v>0</v>
      </c>
      <c r="G80" s="3">
        <v>0</v>
      </c>
      <c r="H80" s="3">
        <v>372651</v>
      </c>
      <c r="I80" s="3">
        <v>0</v>
      </c>
      <c r="J80" s="3">
        <v>0</v>
      </c>
      <c r="K80" s="3">
        <v>0</v>
      </c>
    </row>
    <row r="81" spans="1:11" ht="13.5" hidden="1">
      <c r="A81" s="1" t="s">
        <v>70</v>
      </c>
      <c r="B81" s="3">
        <v>71535283</v>
      </c>
      <c r="C81" s="3">
        <v>91500820</v>
      </c>
      <c r="D81" s="3">
        <v>-44561800</v>
      </c>
      <c r="E81" s="3">
        <v>0</v>
      </c>
      <c r="F81" s="3">
        <v>0</v>
      </c>
      <c r="G81" s="3">
        <v>0</v>
      </c>
      <c r="H81" s="3">
        <v>18934151</v>
      </c>
      <c r="I81" s="3">
        <v>0</v>
      </c>
      <c r="J81" s="3">
        <v>0</v>
      </c>
      <c r="K81" s="3">
        <v>0</v>
      </c>
    </row>
    <row r="82" spans="1:11" ht="13.5" hidden="1">
      <c r="A82" s="1" t="s">
        <v>71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</row>
    <row r="83" spans="1:11" ht="13.5" hidden="1">
      <c r="A83" s="1" t="s">
        <v>72</v>
      </c>
      <c r="B83" s="3">
        <v>250000</v>
      </c>
      <c r="C83" s="3">
        <v>4231319</v>
      </c>
      <c r="D83" s="3">
        <v>0</v>
      </c>
      <c r="E83" s="3">
        <v>200000</v>
      </c>
      <c r="F83" s="3">
        <v>200000</v>
      </c>
      <c r="G83" s="3">
        <v>200000</v>
      </c>
      <c r="H83" s="3">
        <v>0</v>
      </c>
      <c r="I83" s="3">
        <v>0</v>
      </c>
      <c r="J83" s="3">
        <v>0</v>
      </c>
      <c r="K83" s="3">
        <v>0</v>
      </c>
    </row>
    <row r="84" spans="1:11" ht="13.5" hidden="1">
      <c r="A84" s="1" t="s">
        <v>73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</row>
    <row r="85" spans="1:11" ht="13.5" hidden="1">
      <c r="A85" s="1" t="s">
        <v>74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11" width="9.7109375" style="0" customWidth="1"/>
  </cols>
  <sheetData>
    <row r="1" spans="1:11" ht="18" customHeight="1">
      <c r="A1" s="109" t="s">
        <v>0</v>
      </c>
      <c r="B1" s="110"/>
      <c r="C1" s="110"/>
      <c r="D1" s="111"/>
      <c r="E1" s="111"/>
      <c r="F1" s="111"/>
      <c r="G1" s="111"/>
      <c r="H1" s="111"/>
      <c r="I1" s="111"/>
      <c r="J1" s="111"/>
      <c r="K1" s="111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12" t="s">
        <v>5</v>
      </c>
      <c r="F2" s="113"/>
      <c r="G2" s="113"/>
      <c r="H2" s="113"/>
      <c r="I2" s="114" t="s">
        <v>6</v>
      </c>
      <c r="J2" s="115"/>
      <c r="K2" s="116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9</v>
      </c>
      <c r="E3" s="13" t="s">
        <v>10</v>
      </c>
      <c r="F3" s="14" t="s">
        <v>11</v>
      </c>
      <c r="G3" s="15" t="s">
        <v>12</v>
      </c>
      <c r="H3" s="16" t="s">
        <v>13</v>
      </c>
      <c r="I3" s="13" t="s">
        <v>14</v>
      </c>
      <c r="J3" s="14" t="s">
        <v>15</v>
      </c>
      <c r="K3" s="15" t="s">
        <v>16</v>
      </c>
    </row>
    <row r="4" spans="1:11" ht="12.75">
      <c r="A4" s="17" t="s">
        <v>17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2.75">
      <c r="A5" s="22" t="s">
        <v>18</v>
      </c>
      <c r="B5" s="6">
        <v>44835401</v>
      </c>
      <c r="C5" s="6">
        <v>44932593</v>
      </c>
      <c r="D5" s="23">
        <v>31113784</v>
      </c>
      <c r="E5" s="24">
        <v>49710714</v>
      </c>
      <c r="F5" s="6">
        <v>49710714</v>
      </c>
      <c r="G5" s="25">
        <v>49710714</v>
      </c>
      <c r="H5" s="26">
        <v>45508166</v>
      </c>
      <c r="I5" s="24">
        <v>45248101</v>
      </c>
      <c r="J5" s="6">
        <v>47691598</v>
      </c>
      <c r="K5" s="25">
        <v>50266840</v>
      </c>
    </row>
    <row r="6" spans="1:11" ht="12.75">
      <c r="A6" s="22" t="s">
        <v>19</v>
      </c>
      <c r="B6" s="6">
        <v>42296329</v>
      </c>
      <c r="C6" s="6">
        <v>44496969</v>
      </c>
      <c r="D6" s="23">
        <v>17027601</v>
      </c>
      <c r="E6" s="24">
        <v>109158561</v>
      </c>
      <c r="F6" s="6">
        <v>49158561</v>
      </c>
      <c r="G6" s="25">
        <v>49158561</v>
      </c>
      <c r="H6" s="26">
        <v>50089872</v>
      </c>
      <c r="I6" s="24">
        <v>41537654</v>
      </c>
      <c r="J6" s="6">
        <v>44029913</v>
      </c>
      <c r="K6" s="25">
        <v>46671708</v>
      </c>
    </row>
    <row r="7" spans="1:11" ht="12.75">
      <c r="A7" s="22" t="s">
        <v>20</v>
      </c>
      <c r="B7" s="6">
        <v>7131845</v>
      </c>
      <c r="C7" s="6">
        <v>11995711</v>
      </c>
      <c r="D7" s="23">
        <v>5042958</v>
      </c>
      <c r="E7" s="24">
        <v>13577555</v>
      </c>
      <c r="F7" s="6">
        <v>13577555</v>
      </c>
      <c r="G7" s="25">
        <v>13577555</v>
      </c>
      <c r="H7" s="26">
        <v>2538266</v>
      </c>
      <c r="I7" s="24">
        <v>14310742</v>
      </c>
      <c r="J7" s="6">
        <v>15083523</v>
      </c>
      <c r="K7" s="25">
        <v>15898033</v>
      </c>
    </row>
    <row r="8" spans="1:11" ht="12.75">
      <c r="A8" s="22" t="s">
        <v>21</v>
      </c>
      <c r="B8" s="6">
        <v>266945000</v>
      </c>
      <c r="C8" s="6">
        <v>271441492</v>
      </c>
      <c r="D8" s="23">
        <v>286294019</v>
      </c>
      <c r="E8" s="24">
        <v>423092000</v>
      </c>
      <c r="F8" s="6">
        <v>423881000</v>
      </c>
      <c r="G8" s="25">
        <v>423881000</v>
      </c>
      <c r="H8" s="26">
        <v>401947797</v>
      </c>
      <c r="I8" s="24">
        <v>461622028</v>
      </c>
      <c r="J8" s="6">
        <v>489375850</v>
      </c>
      <c r="K8" s="25">
        <v>525083091</v>
      </c>
    </row>
    <row r="9" spans="1:11" ht="12.75">
      <c r="A9" s="22" t="s">
        <v>22</v>
      </c>
      <c r="B9" s="6">
        <v>23469782</v>
      </c>
      <c r="C9" s="6">
        <v>51476984</v>
      </c>
      <c r="D9" s="23">
        <v>3581170</v>
      </c>
      <c r="E9" s="24">
        <v>12497277</v>
      </c>
      <c r="F9" s="6">
        <v>12497277</v>
      </c>
      <c r="G9" s="25">
        <v>12497277</v>
      </c>
      <c r="H9" s="26">
        <v>8140608</v>
      </c>
      <c r="I9" s="24">
        <v>13159883</v>
      </c>
      <c r="J9" s="6">
        <v>14072330</v>
      </c>
      <c r="K9" s="25">
        <v>14869251</v>
      </c>
    </row>
    <row r="10" spans="1:11" ht="20.25">
      <c r="A10" s="27" t="s">
        <v>97</v>
      </c>
      <c r="B10" s="28">
        <f>SUM(B5:B9)</f>
        <v>384678357</v>
      </c>
      <c r="C10" s="29">
        <f aca="true" t="shared" si="0" ref="C10:K10">SUM(C5:C9)</f>
        <v>424343749</v>
      </c>
      <c r="D10" s="30">
        <f t="shared" si="0"/>
        <v>343059532</v>
      </c>
      <c r="E10" s="28">
        <f t="shared" si="0"/>
        <v>608036107</v>
      </c>
      <c r="F10" s="29">
        <f t="shared" si="0"/>
        <v>548825107</v>
      </c>
      <c r="G10" s="31">
        <f t="shared" si="0"/>
        <v>548825107</v>
      </c>
      <c r="H10" s="32">
        <f t="shared" si="0"/>
        <v>508224709</v>
      </c>
      <c r="I10" s="28">
        <f t="shared" si="0"/>
        <v>575878408</v>
      </c>
      <c r="J10" s="29">
        <f t="shared" si="0"/>
        <v>610253214</v>
      </c>
      <c r="K10" s="31">
        <f t="shared" si="0"/>
        <v>652788923</v>
      </c>
    </row>
    <row r="11" spans="1:11" ht="12.75">
      <c r="A11" s="22" t="s">
        <v>23</v>
      </c>
      <c r="B11" s="6">
        <v>76204648</v>
      </c>
      <c r="C11" s="6">
        <v>89842487</v>
      </c>
      <c r="D11" s="23">
        <v>73851469</v>
      </c>
      <c r="E11" s="24">
        <v>148522270</v>
      </c>
      <c r="F11" s="6">
        <v>121233363</v>
      </c>
      <c r="G11" s="25">
        <v>121233363</v>
      </c>
      <c r="H11" s="26">
        <v>119886406</v>
      </c>
      <c r="I11" s="24">
        <v>159152127</v>
      </c>
      <c r="J11" s="6">
        <v>169483542</v>
      </c>
      <c r="K11" s="25">
        <v>180946472</v>
      </c>
    </row>
    <row r="12" spans="1:11" ht="12.75">
      <c r="A12" s="22" t="s">
        <v>24</v>
      </c>
      <c r="B12" s="6">
        <v>18097097</v>
      </c>
      <c r="C12" s="6">
        <v>16830239</v>
      </c>
      <c r="D12" s="23">
        <v>2798476</v>
      </c>
      <c r="E12" s="24">
        <v>4349819</v>
      </c>
      <c r="F12" s="6">
        <v>4349819</v>
      </c>
      <c r="G12" s="25">
        <v>4349819</v>
      </c>
      <c r="H12" s="26">
        <v>4271776</v>
      </c>
      <c r="I12" s="24">
        <v>5128633</v>
      </c>
      <c r="J12" s="6">
        <v>5436351</v>
      </c>
      <c r="K12" s="25">
        <v>5762532</v>
      </c>
    </row>
    <row r="13" spans="1:11" ht="12.75">
      <c r="A13" s="22" t="s">
        <v>98</v>
      </c>
      <c r="B13" s="6">
        <v>36083655</v>
      </c>
      <c r="C13" s="6">
        <v>64828713</v>
      </c>
      <c r="D13" s="23">
        <v>-124378</v>
      </c>
      <c r="E13" s="24">
        <v>69332269</v>
      </c>
      <c r="F13" s="6">
        <v>69332269</v>
      </c>
      <c r="G13" s="25">
        <v>69332269</v>
      </c>
      <c r="H13" s="26">
        <v>40658357</v>
      </c>
      <c r="I13" s="24">
        <v>72334089</v>
      </c>
      <c r="J13" s="6">
        <v>75310606</v>
      </c>
      <c r="K13" s="25">
        <v>79709637</v>
      </c>
    </row>
    <row r="14" spans="1:11" ht="12.75">
      <c r="A14" s="22" t="s">
        <v>25</v>
      </c>
      <c r="B14" s="6">
        <v>3847667</v>
      </c>
      <c r="C14" s="6">
        <v>17461200</v>
      </c>
      <c r="D14" s="23">
        <v>0</v>
      </c>
      <c r="E14" s="24">
        <v>0</v>
      </c>
      <c r="F14" s="6">
        <v>0</v>
      </c>
      <c r="G14" s="25">
        <v>0</v>
      </c>
      <c r="H14" s="26">
        <v>0</v>
      </c>
      <c r="I14" s="24">
        <v>0</v>
      </c>
      <c r="J14" s="6">
        <v>0</v>
      </c>
      <c r="K14" s="25">
        <v>0</v>
      </c>
    </row>
    <row r="15" spans="1:11" ht="12.75">
      <c r="A15" s="22" t="s">
        <v>26</v>
      </c>
      <c r="B15" s="6">
        <v>33039288</v>
      </c>
      <c r="C15" s="6">
        <v>51886335</v>
      </c>
      <c r="D15" s="23">
        <v>23407476</v>
      </c>
      <c r="E15" s="24">
        <v>29723565</v>
      </c>
      <c r="F15" s="6">
        <v>29707013</v>
      </c>
      <c r="G15" s="25">
        <v>29707013</v>
      </c>
      <c r="H15" s="26">
        <v>22443136</v>
      </c>
      <c r="I15" s="24">
        <v>42091182</v>
      </c>
      <c r="J15" s="6">
        <v>44589648</v>
      </c>
      <c r="K15" s="25">
        <v>47236562</v>
      </c>
    </row>
    <row r="16" spans="1:11" ht="12.75">
      <c r="A16" s="22" t="s">
        <v>21</v>
      </c>
      <c r="B16" s="6">
        <v>0</v>
      </c>
      <c r="C16" s="6">
        <v>0</v>
      </c>
      <c r="D16" s="23">
        <v>0</v>
      </c>
      <c r="E16" s="24">
        <v>0</v>
      </c>
      <c r="F16" s="6">
        <v>0</v>
      </c>
      <c r="G16" s="25">
        <v>0</v>
      </c>
      <c r="H16" s="26">
        <v>0</v>
      </c>
      <c r="I16" s="24">
        <v>0</v>
      </c>
      <c r="J16" s="6">
        <v>0</v>
      </c>
      <c r="K16" s="25">
        <v>0</v>
      </c>
    </row>
    <row r="17" spans="1:11" ht="12.75">
      <c r="A17" s="22" t="s">
        <v>27</v>
      </c>
      <c r="B17" s="6">
        <v>191215183</v>
      </c>
      <c r="C17" s="6">
        <v>224790796</v>
      </c>
      <c r="D17" s="23">
        <v>167640883</v>
      </c>
      <c r="E17" s="24">
        <v>224297464</v>
      </c>
      <c r="F17" s="6">
        <v>214676751</v>
      </c>
      <c r="G17" s="25">
        <v>214676751</v>
      </c>
      <c r="H17" s="26">
        <v>181757697</v>
      </c>
      <c r="I17" s="24">
        <v>190071439</v>
      </c>
      <c r="J17" s="6">
        <v>199277114</v>
      </c>
      <c r="K17" s="25">
        <v>210527394</v>
      </c>
    </row>
    <row r="18" spans="1:11" ht="12.75">
      <c r="A18" s="33" t="s">
        <v>28</v>
      </c>
      <c r="B18" s="34">
        <f>SUM(B11:B17)</f>
        <v>358487538</v>
      </c>
      <c r="C18" s="35">
        <f aca="true" t="shared" si="1" ref="C18:K18">SUM(C11:C17)</f>
        <v>465639770</v>
      </c>
      <c r="D18" s="36">
        <f t="shared" si="1"/>
        <v>267573926</v>
      </c>
      <c r="E18" s="34">
        <f t="shared" si="1"/>
        <v>476225387</v>
      </c>
      <c r="F18" s="35">
        <f t="shared" si="1"/>
        <v>439299215</v>
      </c>
      <c r="G18" s="37">
        <f t="shared" si="1"/>
        <v>439299215</v>
      </c>
      <c r="H18" s="38">
        <f t="shared" si="1"/>
        <v>369017372</v>
      </c>
      <c r="I18" s="34">
        <f t="shared" si="1"/>
        <v>468777470</v>
      </c>
      <c r="J18" s="35">
        <f t="shared" si="1"/>
        <v>494097261</v>
      </c>
      <c r="K18" s="37">
        <f t="shared" si="1"/>
        <v>524182597</v>
      </c>
    </row>
    <row r="19" spans="1:11" ht="12.75">
      <c r="A19" s="33" t="s">
        <v>29</v>
      </c>
      <c r="B19" s="39">
        <f>+B10-B18</f>
        <v>26190819</v>
      </c>
      <c r="C19" s="40">
        <f aca="true" t="shared" si="2" ref="C19:K19">+C10-C18</f>
        <v>-41296021</v>
      </c>
      <c r="D19" s="41">
        <f t="shared" si="2"/>
        <v>75485606</v>
      </c>
      <c r="E19" s="39">
        <f t="shared" si="2"/>
        <v>131810720</v>
      </c>
      <c r="F19" s="40">
        <f t="shared" si="2"/>
        <v>109525892</v>
      </c>
      <c r="G19" s="42">
        <f t="shared" si="2"/>
        <v>109525892</v>
      </c>
      <c r="H19" s="43">
        <f t="shared" si="2"/>
        <v>139207337</v>
      </c>
      <c r="I19" s="39">
        <f t="shared" si="2"/>
        <v>107100938</v>
      </c>
      <c r="J19" s="40">
        <f t="shared" si="2"/>
        <v>116155953</v>
      </c>
      <c r="K19" s="42">
        <f t="shared" si="2"/>
        <v>128606326</v>
      </c>
    </row>
    <row r="20" spans="1:11" ht="20.25">
      <c r="A20" s="44" t="s">
        <v>30</v>
      </c>
      <c r="B20" s="45">
        <v>113434123</v>
      </c>
      <c r="C20" s="46">
        <v>143529372</v>
      </c>
      <c r="D20" s="47">
        <v>0</v>
      </c>
      <c r="E20" s="45">
        <v>789000</v>
      </c>
      <c r="F20" s="46">
        <v>60000000</v>
      </c>
      <c r="G20" s="48">
        <v>60000000</v>
      </c>
      <c r="H20" s="49">
        <v>53329508</v>
      </c>
      <c r="I20" s="45">
        <v>80000000</v>
      </c>
      <c r="J20" s="46">
        <v>84400000</v>
      </c>
      <c r="K20" s="48">
        <v>89042000</v>
      </c>
    </row>
    <row r="21" spans="1:11" ht="12.75">
      <c r="A21" s="22" t="s">
        <v>99</v>
      </c>
      <c r="B21" s="50">
        <v>0</v>
      </c>
      <c r="C21" s="51">
        <v>0</v>
      </c>
      <c r="D21" s="52">
        <v>0</v>
      </c>
      <c r="E21" s="50">
        <v>0</v>
      </c>
      <c r="F21" s="51">
        <v>0</v>
      </c>
      <c r="G21" s="53">
        <v>0</v>
      </c>
      <c r="H21" s="54">
        <v>0</v>
      </c>
      <c r="I21" s="50">
        <v>0</v>
      </c>
      <c r="J21" s="51">
        <v>0</v>
      </c>
      <c r="K21" s="53">
        <v>0</v>
      </c>
    </row>
    <row r="22" spans="1:11" ht="12.75">
      <c r="A22" s="55" t="s">
        <v>100</v>
      </c>
      <c r="B22" s="56">
        <f>SUM(B19:B21)</f>
        <v>139624942</v>
      </c>
      <c r="C22" s="57">
        <f aca="true" t="shared" si="3" ref="C22:K22">SUM(C19:C21)</f>
        <v>102233351</v>
      </c>
      <c r="D22" s="58">
        <f t="shared" si="3"/>
        <v>75485606</v>
      </c>
      <c r="E22" s="56">
        <f t="shared" si="3"/>
        <v>132599720</v>
      </c>
      <c r="F22" s="57">
        <f t="shared" si="3"/>
        <v>169525892</v>
      </c>
      <c r="G22" s="59">
        <f t="shared" si="3"/>
        <v>169525892</v>
      </c>
      <c r="H22" s="60">
        <f t="shared" si="3"/>
        <v>192536845</v>
      </c>
      <c r="I22" s="56">
        <f t="shared" si="3"/>
        <v>187100938</v>
      </c>
      <c r="J22" s="57">
        <f t="shared" si="3"/>
        <v>200555953</v>
      </c>
      <c r="K22" s="59">
        <f t="shared" si="3"/>
        <v>217648326</v>
      </c>
    </row>
    <row r="23" spans="1:11" ht="12.75">
      <c r="A23" s="61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2.75">
      <c r="A24" s="62" t="s">
        <v>32</v>
      </c>
      <c r="B24" s="39">
        <f>SUM(B22:B23)</f>
        <v>139624942</v>
      </c>
      <c r="C24" s="40">
        <f aca="true" t="shared" si="4" ref="C24:K24">SUM(C22:C23)</f>
        <v>102233351</v>
      </c>
      <c r="D24" s="41">
        <f t="shared" si="4"/>
        <v>75485606</v>
      </c>
      <c r="E24" s="39">
        <f t="shared" si="4"/>
        <v>132599720</v>
      </c>
      <c r="F24" s="40">
        <f t="shared" si="4"/>
        <v>169525892</v>
      </c>
      <c r="G24" s="42">
        <f t="shared" si="4"/>
        <v>169525892</v>
      </c>
      <c r="H24" s="43">
        <f t="shared" si="4"/>
        <v>192536845</v>
      </c>
      <c r="I24" s="39">
        <f t="shared" si="4"/>
        <v>187100938</v>
      </c>
      <c r="J24" s="40">
        <f t="shared" si="4"/>
        <v>200555953</v>
      </c>
      <c r="K24" s="42">
        <f t="shared" si="4"/>
        <v>217648326</v>
      </c>
    </row>
    <row r="25" spans="1:11" ht="4.5" customHeight="1">
      <c r="A25" s="63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2.75">
      <c r="A26" s="64" t="s">
        <v>101</v>
      </c>
      <c r="B26" s="65"/>
      <c r="C26" s="66"/>
      <c r="D26" s="67"/>
      <c r="E26" s="65"/>
      <c r="F26" s="66"/>
      <c r="G26" s="67"/>
      <c r="H26" s="68"/>
      <c r="I26" s="65"/>
      <c r="J26" s="66"/>
      <c r="K26" s="67"/>
    </row>
    <row r="27" spans="1:11" ht="12.75">
      <c r="A27" s="33" t="s">
        <v>33</v>
      </c>
      <c r="B27" s="7">
        <v>291960982</v>
      </c>
      <c r="C27" s="7">
        <v>250322766</v>
      </c>
      <c r="D27" s="69">
        <v>95468915</v>
      </c>
      <c r="E27" s="70">
        <v>197384000</v>
      </c>
      <c r="F27" s="7">
        <v>269270042</v>
      </c>
      <c r="G27" s="71">
        <v>269270042</v>
      </c>
      <c r="H27" s="72">
        <v>102894678</v>
      </c>
      <c r="I27" s="70">
        <v>199641000</v>
      </c>
      <c r="J27" s="7">
        <v>129206000</v>
      </c>
      <c r="K27" s="71">
        <v>108279100</v>
      </c>
    </row>
    <row r="28" spans="1:11" ht="12.75">
      <c r="A28" s="73" t="s">
        <v>34</v>
      </c>
      <c r="B28" s="6">
        <v>193108137</v>
      </c>
      <c r="C28" s="6">
        <v>190937812</v>
      </c>
      <c r="D28" s="23">
        <v>0</v>
      </c>
      <c r="E28" s="24">
        <v>48456930</v>
      </c>
      <c r="F28" s="6">
        <v>0</v>
      </c>
      <c r="G28" s="25">
        <v>0</v>
      </c>
      <c r="H28" s="26">
        <v>0</v>
      </c>
      <c r="I28" s="24">
        <v>0</v>
      </c>
      <c r="J28" s="6">
        <v>0</v>
      </c>
      <c r="K28" s="25">
        <v>0</v>
      </c>
    </row>
    <row r="29" spans="1:11" ht="12.75">
      <c r="A29" s="22"/>
      <c r="B29" s="6"/>
      <c r="C29" s="6"/>
      <c r="D29" s="23"/>
      <c r="E29" s="24"/>
      <c r="F29" s="6"/>
      <c r="G29" s="25"/>
      <c r="H29" s="26"/>
      <c r="I29" s="24"/>
      <c r="J29" s="6"/>
      <c r="K29" s="25"/>
    </row>
    <row r="30" spans="1:11" ht="12.75">
      <c r="A30" s="22" t="s">
        <v>35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2.75">
      <c r="A31" s="22" t="s">
        <v>36</v>
      </c>
      <c r="B31" s="6">
        <v>98852845</v>
      </c>
      <c r="C31" s="6">
        <v>59384954</v>
      </c>
      <c r="D31" s="23">
        <v>0</v>
      </c>
      <c r="E31" s="24">
        <v>30500000</v>
      </c>
      <c r="F31" s="6">
        <v>0</v>
      </c>
      <c r="G31" s="25">
        <v>0</v>
      </c>
      <c r="H31" s="26">
        <v>0</v>
      </c>
      <c r="I31" s="24">
        <v>0</v>
      </c>
      <c r="J31" s="6">
        <v>0</v>
      </c>
      <c r="K31" s="25">
        <v>0</v>
      </c>
    </row>
    <row r="32" spans="1:11" ht="12.75">
      <c r="A32" s="33" t="s">
        <v>37</v>
      </c>
      <c r="B32" s="7">
        <f>SUM(B28:B31)</f>
        <v>291960982</v>
      </c>
      <c r="C32" s="7">
        <f aca="true" t="shared" si="5" ref="C32:K32">SUM(C28:C31)</f>
        <v>250322766</v>
      </c>
      <c r="D32" s="69">
        <f t="shared" si="5"/>
        <v>0</v>
      </c>
      <c r="E32" s="70">
        <f t="shared" si="5"/>
        <v>78956930</v>
      </c>
      <c r="F32" s="7">
        <f t="shared" si="5"/>
        <v>0</v>
      </c>
      <c r="G32" s="71">
        <f t="shared" si="5"/>
        <v>0</v>
      </c>
      <c r="H32" s="72">
        <f t="shared" si="5"/>
        <v>0</v>
      </c>
      <c r="I32" s="70">
        <f t="shared" si="5"/>
        <v>0</v>
      </c>
      <c r="J32" s="7">
        <f t="shared" si="5"/>
        <v>0</v>
      </c>
      <c r="K32" s="71">
        <f t="shared" si="5"/>
        <v>0</v>
      </c>
    </row>
    <row r="33" spans="1:11" ht="4.5" customHeight="1">
      <c r="A33" s="33"/>
      <c r="B33" s="74"/>
      <c r="C33" s="75"/>
      <c r="D33" s="76"/>
      <c r="E33" s="74"/>
      <c r="F33" s="75"/>
      <c r="G33" s="76"/>
      <c r="H33" s="77"/>
      <c r="I33" s="74"/>
      <c r="J33" s="75"/>
      <c r="K33" s="76"/>
    </row>
    <row r="34" spans="1:11" ht="12.75">
      <c r="A34" s="64" t="s">
        <v>38</v>
      </c>
      <c r="B34" s="65"/>
      <c r="C34" s="66"/>
      <c r="D34" s="67"/>
      <c r="E34" s="65"/>
      <c r="F34" s="66"/>
      <c r="G34" s="67"/>
      <c r="H34" s="68"/>
      <c r="I34" s="65"/>
      <c r="J34" s="66"/>
      <c r="K34" s="67"/>
    </row>
    <row r="35" spans="1:11" ht="12.75">
      <c r="A35" s="22" t="s">
        <v>39</v>
      </c>
      <c r="B35" s="6">
        <v>209743115</v>
      </c>
      <c r="C35" s="6">
        <v>139772543</v>
      </c>
      <c r="D35" s="23">
        <v>-34768796</v>
      </c>
      <c r="E35" s="24">
        <v>0</v>
      </c>
      <c r="F35" s="6">
        <v>-208569923</v>
      </c>
      <c r="G35" s="25">
        <v>-208569923</v>
      </c>
      <c r="H35" s="26">
        <v>153207505</v>
      </c>
      <c r="I35" s="24">
        <v>-445019478</v>
      </c>
      <c r="J35" s="6">
        <v>-718967948</v>
      </c>
      <c r="K35" s="25">
        <v>-980311284</v>
      </c>
    </row>
    <row r="36" spans="1:11" ht="12.75">
      <c r="A36" s="22" t="s">
        <v>40</v>
      </c>
      <c r="B36" s="6">
        <v>882392653</v>
      </c>
      <c r="C36" s="6">
        <v>1011231888</v>
      </c>
      <c r="D36" s="23">
        <v>80833147</v>
      </c>
      <c r="E36" s="24">
        <v>197384000</v>
      </c>
      <c r="F36" s="6">
        <v>254634274</v>
      </c>
      <c r="G36" s="25">
        <v>254634274</v>
      </c>
      <c r="H36" s="26">
        <v>78756423</v>
      </c>
      <c r="I36" s="24">
        <v>332382025</v>
      </c>
      <c r="J36" s="6">
        <v>414934842</v>
      </c>
      <c r="K36" s="25">
        <v>473838628</v>
      </c>
    </row>
    <row r="37" spans="1:11" ht="12.75">
      <c r="A37" s="22" t="s">
        <v>41</v>
      </c>
      <c r="B37" s="6">
        <v>240396885</v>
      </c>
      <c r="C37" s="6">
        <v>228594801</v>
      </c>
      <c r="D37" s="23">
        <v>-7059538</v>
      </c>
      <c r="E37" s="24">
        <v>0</v>
      </c>
      <c r="F37" s="6">
        <v>-7059540</v>
      </c>
      <c r="G37" s="25">
        <v>-7059540</v>
      </c>
      <c r="H37" s="26">
        <v>60665768</v>
      </c>
      <c r="I37" s="24">
        <v>-36374755</v>
      </c>
      <c r="J37" s="6">
        <v>-36374755</v>
      </c>
      <c r="K37" s="25">
        <v>-36374755</v>
      </c>
    </row>
    <row r="38" spans="1:11" ht="12.75">
      <c r="A38" s="22" t="s">
        <v>42</v>
      </c>
      <c r="B38" s="6">
        <v>85120062</v>
      </c>
      <c r="C38" s="6">
        <v>56843978</v>
      </c>
      <c r="D38" s="23">
        <v>-22361710</v>
      </c>
      <c r="E38" s="24">
        <v>0</v>
      </c>
      <c r="F38" s="6">
        <v>-22361710</v>
      </c>
      <c r="G38" s="25">
        <v>-22361710</v>
      </c>
      <c r="H38" s="26">
        <v>-19701344</v>
      </c>
      <c r="I38" s="24">
        <v>0</v>
      </c>
      <c r="J38" s="6">
        <v>0</v>
      </c>
      <c r="K38" s="25">
        <v>0</v>
      </c>
    </row>
    <row r="39" spans="1:11" ht="12.75">
      <c r="A39" s="22" t="s">
        <v>43</v>
      </c>
      <c r="B39" s="6">
        <v>766618821</v>
      </c>
      <c r="C39" s="6">
        <v>865565652</v>
      </c>
      <c r="D39" s="23">
        <v>0</v>
      </c>
      <c r="E39" s="24">
        <v>64784280</v>
      </c>
      <c r="F39" s="6">
        <v>-94040291</v>
      </c>
      <c r="G39" s="25">
        <v>-94040291</v>
      </c>
      <c r="H39" s="26">
        <v>-1537341</v>
      </c>
      <c r="I39" s="24">
        <v>-263363627</v>
      </c>
      <c r="J39" s="6">
        <v>-468214295</v>
      </c>
      <c r="K39" s="25">
        <v>-687746218</v>
      </c>
    </row>
    <row r="40" spans="1:11" ht="4.5" customHeight="1">
      <c r="A40" s="63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2.75">
      <c r="A41" s="64" t="s">
        <v>44</v>
      </c>
      <c r="B41" s="65"/>
      <c r="C41" s="66"/>
      <c r="D41" s="67"/>
      <c r="E41" s="65"/>
      <c r="F41" s="66"/>
      <c r="G41" s="67"/>
      <c r="H41" s="68"/>
      <c r="I41" s="65"/>
      <c r="J41" s="66"/>
      <c r="K41" s="67"/>
    </row>
    <row r="42" spans="1:11" ht="12.75">
      <c r="A42" s="22" t="s">
        <v>45</v>
      </c>
      <c r="B42" s="6">
        <v>142519017</v>
      </c>
      <c r="C42" s="6">
        <v>187912054</v>
      </c>
      <c r="D42" s="23">
        <v>-267698304</v>
      </c>
      <c r="E42" s="24">
        <v>-406893118</v>
      </c>
      <c r="F42" s="6">
        <v>-369966946</v>
      </c>
      <c r="G42" s="25">
        <v>-369966946</v>
      </c>
      <c r="H42" s="26">
        <v>-328359015</v>
      </c>
      <c r="I42" s="24">
        <v>-303837830</v>
      </c>
      <c r="J42" s="6">
        <v>-320896160</v>
      </c>
      <c r="K42" s="25">
        <v>-340995289</v>
      </c>
    </row>
    <row r="43" spans="1:11" ht="12.75">
      <c r="A43" s="22" t="s">
        <v>46</v>
      </c>
      <c r="B43" s="6">
        <v>-119666620</v>
      </c>
      <c r="C43" s="6">
        <v>-184054249</v>
      </c>
      <c r="D43" s="23">
        <v>14600000</v>
      </c>
      <c r="E43" s="24">
        <v>-14600000</v>
      </c>
      <c r="F43" s="6">
        <v>14600000</v>
      </c>
      <c r="G43" s="25">
        <v>14600000</v>
      </c>
      <c r="H43" s="26">
        <v>-13706784</v>
      </c>
      <c r="I43" s="24">
        <v>20961</v>
      </c>
      <c r="J43" s="6">
        <v>0</v>
      </c>
      <c r="K43" s="25">
        <v>0</v>
      </c>
    </row>
    <row r="44" spans="1:11" ht="12.75">
      <c r="A44" s="22" t="s">
        <v>47</v>
      </c>
      <c r="B44" s="6">
        <v>131324671</v>
      </c>
      <c r="C44" s="6">
        <v>-97956579</v>
      </c>
      <c r="D44" s="23">
        <v>0</v>
      </c>
      <c r="E44" s="24">
        <v>0</v>
      </c>
      <c r="F44" s="6">
        <v>0</v>
      </c>
      <c r="G44" s="25">
        <v>0</v>
      </c>
      <c r="H44" s="26">
        <v>0</v>
      </c>
      <c r="I44" s="24">
        <v>0</v>
      </c>
      <c r="J44" s="6">
        <v>0</v>
      </c>
      <c r="K44" s="25">
        <v>0</v>
      </c>
    </row>
    <row r="45" spans="1:11" ht="12.75">
      <c r="A45" s="33" t="s">
        <v>48</v>
      </c>
      <c r="B45" s="7">
        <v>154177068</v>
      </c>
      <c r="C45" s="7">
        <v>64297400</v>
      </c>
      <c r="D45" s="69">
        <v>-253098304</v>
      </c>
      <c r="E45" s="70">
        <v>-421493118</v>
      </c>
      <c r="F45" s="7">
        <v>-355197648</v>
      </c>
      <c r="G45" s="71">
        <v>-355197648</v>
      </c>
      <c r="H45" s="72">
        <v>-342065799</v>
      </c>
      <c r="I45" s="70">
        <v>-611974319</v>
      </c>
      <c r="J45" s="7">
        <v>-962560582</v>
      </c>
      <c r="K45" s="71">
        <v>-1251864247</v>
      </c>
    </row>
    <row r="46" spans="1:11" ht="4.5" customHeight="1">
      <c r="A46" s="63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2.75">
      <c r="A47" s="64" t="s">
        <v>49</v>
      </c>
      <c r="B47" s="65">
        <v>0</v>
      </c>
      <c r="C47" s="66">
        <v>0</v>
      </c>
      <c r="D47" s="67">
        <v>0</v>
      </c>
      <c r="E47" s="65">
        <v>0</v>
      </c>
      <c r="F47" s="66">
        <v>0</v>
      </c>
      <c r="G47" s="67">
        <v>0</v>
      </c>
      <c r="H47" s="68">
        <v>0</v>
      </c>
      <c r="I47" s="65">
        <v>0</v>
      </c>
      <c r="J47" s="66">
        <v>0</v>
      </c>
      <c r="K47" s="67">
        <v>0</v>
      </c>
    </row>
    <row r="48" spans="1:11" ht="12.75">
      <c r="A48" s="22" t="s">
        <v>50</v>
      </c>
      <c r="B48" s="6">
        <v>158396174</v>
      </c>
      <c r="C48" s="6">
        <v>64297400</v>
      </c>
      <c r="D48" s="23">
        <v>-125254794</v>
      </c>
      <c r="E48" s="24">
        <v>0</v>
      </c>
      <c r="F48" s="6">
        <v>-299055920</v>
      </c>
      <c r="G48" s="25">
        <v>-299055920</v>
      </c>
      <c r="H48" s="26">
        <v>145854647</v>
      </c>
      <c r="I48" s="24">
        <v>-656285383</v>
      </c>
      <c r="J48" s="6">
        <v>-925489919</v>
      </c>
      <c r="K48" s="25">
        <v>-1181833150</v>
      </c>
    </row>
    <row r="49" spans="1:11" ht="12.75">
      <c r="A49" s="22" t="s">
        <v>51</v>
      </c>
      <c r="B49" s="6">
        <f>+B75</f>
        <v>21654584.780904405</v>
      </c>
      <c r="C49" s="6">
        <f aca="true" t="shared" si="6" ref="C49:K49">+C75</f>
        <v>76090317.41056705</v>
      </c>
      <c r="D49" s="23">
        <f t="shared" si="6"/>
        <v>-7059538</v>
      </c>
      <c r="E49" s="24">
        <f t="shared" si="6"/>
        <v>0</v>
      </c>
      <c r="F49" s="6">
        <f t="shared" si="6"/>
        <v>-7059540</v>
      </c>
      <c r="G49" s="25">
        <f t="shared" si="6"/>
        <v>-7059540</v>
      </c>
      <c r="H49" s="26">
        <f t="shared" si="6"/>
        <v>90534136</v>
      </c>
      <c r="I49" s="24">
        <f t="shared" si="6"/>
        <v>-235809773.82186863</v>
      </c>
      <c r="J49" s="6">
        <f t="shared" si="6"/>
        <v>-235455221.41436478</v>
      </c>
      <c r="K49" s="25">
        <f t="shared" si="6"/>
        <v>-235460788.93103847</v>
      </c>
    </row>
    <row r="50" spans="1:11" ht="12.75">
      <c r="A50" s="33" t="s">
        <v>52</v>
      </c>
      <c r="B50" s="7">
        <f>+B48-B49</f>
        <v>136741589.2190956</v>
      </c>
      <c r="C50" s="7">
        <f aca="true" t="shared" si="7" ref="C50:K50">+C48-C49</f>
        <v>-11792917.410567045</v>
      </c>
      <c r="D50" s="69">
        <f t="shared" si="7"/>
        <v>-118195256</v>
      </c>
      <c r="E50" s="70">
        <f t="shared" si="7"/>
        <v>0</v>
      </c>
      <c r="F50" s="7">
        <f t="shared" si="7"/>
        <v>-291996380</v>
      </c>
      <c r="G50" s="71">
        <f t="shared" si="7"/>
        <v>-291996380</v>
      </c>
      <c r="H50" s="72">
        <f t="shared" si="7"/>
        <v>55320511</v>
      </c>
      <c r="I50" s="70">
        <f t="shared" si="7"/>
        <v>-420475609.17813134</v>
      </c>
      <c r="J50" s="7">
        <f t="shared" si="7"/>
        <v>-690034697.5856352</v>
      </c>
      <c r="K50" s="71">
        <f t="shared" si="7"/>
        <v>-946372361.0689615</v>
      </c>
    </row>
    <row r="51" spans="1:11" ht="4.5" customHeight="1">
      <c r="A51" s="78"/>
      <c r="B51" s="79"/>
      <c r="C51" s="80"/>
      <c r="D51" s="81"/>
      <c r="E51" s="79"/>
      <c r="F51" s="80"/>
      <c r="G51" s="81"/>
      <c r="H51" s="82"/>
      <c r="I51" s="79"/>
      <c r="J51" s="80"/>
      <c r="K51" s="81"/>
    </row>
    <row r="52" spans="1:11" ht="12.75">
      <c r="A52" s="64" t="s">
        <v>53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2.75">
      <c r="A53" s="22" t="s">
        <v>54</v>
      </c>
      <c r="B53" s="6">
        <v>882392653</v>
      </c>
      <c r="C53" s="6">
        <v>1011231888</v>
      </c>
      <c r="D53" s="23">
        <v>95468915</v>
      </c>
      <c r="E53" s="24">
        <v>197384000</v>
      </c>
      <c r="F53" s="6">
        <v>269270042</v>
      </c>
      <c r="G53" s="25">
        <v>269270042</v>
      </c>
      <c r="H53" s="26">
        <v>3</v>
      </c>
      <c r="I53" s="24">
        <v>347038754</v>
      </c>
      <c r="J53" s="6">
        <v>429591571</v>
      </c>
      <c r="K53" s="25">
        <v>488495357</v>
      </c>
    </row>
    <row r="54" spans="1:11" ht="12.75">
      <c r="A54" s="22" t="s">
        <v>55</v>
      </c>
      <c r="B54" s="6">
        <v>36083655</v>
      </c>
      <c r="C54" s="6">
        <v>64828713</v>
      </c>
      <c r="D54" s="23">
        <v>0</v>
      </c>
      <c r="E54" s="24">
        <v>69332269</v>
      </c>
      <c r="F54" s="6">
        <v>69332269</v>
      </c>
      <c r="G54" s="25">
        <v>69332269</v>
      </c>
      <c r="H54" s="26">
        <v>40658357</v>
      </c>
      <c r="I54" s="24">
        <v>72334089</v>
      </c>
      <c r="J54" s="6">
        <v>75310606</v>
      </c>
      <c r="K54" s="25">
        <v>79709637</v>
      </c>
    </row>
    <row r="55" spans="1:11" ht="12.75">
      <c r="A55" s="22" t="s">
        <v>56</v>
      </c>
      <c r="B55" s="6">
        <v>0</v>
      </c>
      <c r="C55" s="6">
        <v>0</v>
      </c>
      <c r="D55" s="23">
        <v>21502558</v>
      </c>
      <c r="E55" s="24">
        <v>73375586</v>
      </c>
      <c r="F55" s="6">
        <v>160268997</v>
      </c>
      <c r="G55" s="25">
        <v>160268997</v>
      </c>
      <c r="H55" s="26">
        <v>65739568</v>
      </c>
      <c r="I55" s="24">
        <v>39500000</v>
      </c>
      <c r="J55" s="6">
        <v>18000000</v>
      </c>
      <c r="K55" s="25">
        <v>0</v>
      </c>
    </row>
    <row r="56" spans="1:11" ht="12.75">
      <c r="A56" s="22" t="s">
        <v>57</v>
      </c>
      <c r="B56" s="6">
        <v>5988957</v>
      </c>
      <c r="C56" s="6">
        <v>31241037</v>
      </c>
      <c r="D56" s="23">
        <v>23442128</v>
      </c>
      <c r="E56" s="24">
        <v>18806135</v>
      </c>
      <c r="F56" s="6">
        <v>18728486</v>
      </c>
      <c r="G56" s="25">
        <v>18728486</v>
      </c>
      <c r="H56" s="26">
        <v>18575597</v>
      </c>
      <c r="I56" s="24">
        <v>17845591</v>
      </c>
      <c r="J56" s="6">
        <v>18903326</v>
      </c>
      <c r="K56" s="25">
        <v>20023899</v>
      </c>
    </row>
    <row r="57" spans="1:11" ht="4.5" customHeight="1">
      <c r="A57" s="83"/>
      <c r="B57" s="84"/>
      <c r="C57" s="85"/>
      <c r="D57" s="86"/>
      <c r="E57" s="84"/>
      <c r="F57" s="85"/>
      <c r="G57" s="86"/>
      <c r="H57" s="87"/>
      <c r="I57" s="84"/>
      <c r="J57" s="85"/>
      <c r="K57" s="86"/>
    </row>
    <row r="58" spans="1:11" ht="12.75">
      <c r="A58" s="64" t="s">
        <v>58</v>
      </c>
      <c r="B58" s="18"/>
      <c r="C58" s="19"/>
      <c r="D58" s="20"/>
      <c r="E58" s="18"/>
      <c r="F58" s="19"/>
      <c r="G58" s="20"/>
      <c r="H58" s="21"/>
      <c r="I58" s="88"/>
      <c r="J58" s="6"/>
      <c r="K58" s="89"/>
    </row>
    <row r="59" spans="1:11" ht="12.75">
      <c r="A59" s="90" t="s">
        <v>59</v>
      </c>
      <c r="B59" s="6">
        <v>0</v>
      </c>
      <c r="C59" s="6">
        <v>0</v>
      </c>
      <c r="D59" s="23">
        <v>0</v>
      </c>
      <c r="E59" s="24">
        <v>8212524</v>
      </c>
      <c r="F59" s="6">
        <v>8212524</v>
      </c>
      <c r="G59" s="25">
        <v>8212524</v>
      </c>
      <c r="H59" s="26">
        <v>8212524</v>
      </c>
      <c r="I59" s="24">
        <v>26012880</v>
      </c>
      <c r="J59" s="6">
        <v>25781431</v>
      </c>
      <c r="K59" s="25">
        <v>27173628</v>
      </c>
    </row>
    <row r="60" spans="1:11" ht="12.75">
      <c r="A60" s="90" t="s">
        <v>60</v>
      </c>
      <c r="B60" s="6">
        <v>0</v>
      </c>
      <c r="C60" s="6">
        <v>0</v>
      </c>
      <c r="D60" s="23">
        <v>0</v>
      </c>
      <c r="E60" s="24">
        <v>331032</v>
      </c>
      <c r="F60" s="6">
        <v>331032</v>
      </c>
      <c r="G60" s="25">
        <v>331032</v>
      </c>
      <c r="H60" s="26">
        <v>331032</v>
      </c>
      <c r="I60" s="24">
        <v>400595</v>
      </c>
      <c r="J60" s="6">
        <v>422227</v>
      </c>
      <c r="K60" s="25">
        <v>445027</v>
      </c>
    </row>
    <row r="61" spans="1:11" ht="12.75">
      <c r="A61" s="91" t="s">
        <v>61</v>
      </c>
      <c r="B61" s="92">
        <v>0</v>
      </c>
      <c r="C61" s="93">
        <v>0</v>
      </c>
      <c r="D61" s="94">
        <v>0</v>
      </c>
      <c r="E61" s="92">
        <v>0</v>
      </c>
      <c r="F61" s="93">
        <v>0</v>
      </c>
      <c r="G61" s="94">
        <v>0</v>
      </c>
      <c r="H61" s="95">
        <v>0</v>
      </c>
      <c r="I61" s="92">
        <v>0</v>
      </c>
      <c r="J61" s="93">
        <v>0</v>
      </c>
      <c r="K61" s="94">
        <v>0</v>
      </c>
    </row>
    <row r="62" spans="1:11" ht="12.75">
      <c r="A62" s="96" t="s">
        <v>62</v>
      </c>
      <c r="B62" s="97">
        <v>0</v>
      </c>
      <c r="C62" s="98">
        <v>0</v>
      </c>
      <c r="D62" s="99">
        <v>0</v>
      </c>
      <c r="E62" s="97">
        <v>26174</v>
      </c>
      <c r="F62" s="98">
        <v>26174</v>
      </c>
      <c r="G62" s="99">
        <v>26174</v>
      </c>
      <c r="H62" s="100">
        <v>26174</v>
      </c>
      <c r="I62" s="97">
        <v>26174</v>
      </c>
      <c r="J62" s="98">
        <v>26174</v>
      </c>
      <c r="K62" s="99">
        <v>26174</v>
      </c>
    </row>
    <row r="63" spans="1:11" ht="12.75">
      <c r="A63" s="96" t="s">
        <v>63</v>
      </c>
      <c r="B63" s="97">
        <v>0</v>
      </c>
      <c r="C63" s="98">
        <v>0</v>
      </c>
      <c r="D63" s="99">
        <v>0</v>
      </c>
      <c r="E63" s="97">
        <v>0</v>
      </c>
      <c r="F63" s="98">
        <v>0</v>
      </c>
      <c r="G63" s="99">
        <v>0</v>
      </c>
      <c r="H63" s="100">
        <v>0</v>
      </c>
      <c r="I63" s="97">
        <v>0</v>
      </c>
      <c r="J63" s="98">
        <v>0</v>
      </c>
      <c r="K63" s="99">
        <v>0</v>
      </c>
    </row>
    <row r="64" spans="1:11" ht="12.75">
      <c r="A64" s="96" t="s">
        <v>64</v>
      </c>
      <c r="B64" s="97">
        <v>0</v>
      </c>
      <c r="C64" s="98">
        <v>0</v>
      </c>
      <c r="D64" s="99">
        <v>0</v>
      </c>
      <c r="E64" s="97">
        <v>0</v>
      </c>
      <c r="F64" s="98">
        <v>0</v>
      </c>
      <c r="G64" s="99">
        <v>0</v>
      </c>
      <c r="H64" s="100">
        <v>0</v>
      </c>
      <c r="I64" s="97">
        <v>0</v>
      </c>
      <c r="J64" s="98">
        <v>0</v>
      </c>
      <c r="K64" s="99">
        <v>0</v>
      </c>
    </row>
    <row r="65" spans="1:11" ht="12.75">
      <c r="A65" s="96" t="s">
        <v>65</v>
      </c>
      <c r="B65" s="97">
        <v>0</v>
      </c>
      <c r="C65" s="98">
        <v>0</v>
      </c>
      <c r="D65" s="99">
        <v>0</v>
      </c>
      <c r="E65" s="97">
        <v>0</v>
      </c>
      <c r="F65" s="98">
        <v>0</v>
      </c>
      <c r="G65" s="99">
        <v>0</v>
      </c>
      <c r="H65" s="100">
        <v>0</v>
      </c>
      <c r="I65" s="97">
        <v>0</v>
      </c>
      <c r="J65" s="98">
        <v>0</v>
      </c>
      <c r="K65" s="99">
        <v>0</v>
      </c>
    </row>
    <row r="66" spans="1:11" ht="4.5" customHeight="1">
      <c r="A66" s="83"/>
      <c r="B66" s="101"/>
      <c r="C66" s="102"/>
      <c r="D66" s="103"/>
      <c r="E66" s="101"/>
      <c r="F66" s="102"/>
      <c r="G66" s="103"/>
      <c r="H66" s="104"/>
      <c r="I66" s="101"/>
      <c r="J66" s="102"/>
      <c r="K66" s="103"/>
    </row>
    <row r="67" spans="1:11" ht="12.75">
      <c r="A67" s="105"/>
      <c r="B67" s="106"/>
      <c r="C67" s="106"/>
      <c r="D67" s="106"/>
      <c r="E67" s="106"/>
      <c r="F67" s="106"/>
      <c r="G67" s="106"/>
      <c r="H67" s="106"/>
      <c r="I67" s="106"/>
      <c r="J67" s="106"/>
      <c r="K67" s="106"/>
    </row>
    <row r="68" spans="1:11" ht="12.75">
      <c r="A68" s="107"/>
      <c r="B68" s="107"/>
      <c r="C68" s="107"/>
      <c r="D68" s="107"/>
      <c r="E68" s="107"/>
      <c r="F68" s="107"/>
      <c r="G68" s="107"/>
      <c r="H68" s="107"/>
      <c r="I68" s="107"/>
      <c r="J68" s="107"/>
      <c r="K68" s="107"/>
    </row>
    <row r="69" spans="1:11" ht="12.75">
      <c r="A69" s="108"/>
      <c r="B69" s="108"/>
      <c r="C69" s="108"/>
      <c r="D69" s="108"/>
      <c r="E69" s="108"/>
      <c r="F69" s="108"/>
      <c r="G69" s="108"/>
      <c r="H69" s="108"/>
      <c r="I69" s="108"/>
      <c r="J69" s="108"/>
      <c r="K69" s="108"/>
    </row>
    <row r="70" spans="1:11" ht="12.75" hidden="1">
      <c r="A70" s="4" t="s">
        <v>102</v>
      </c>
      <c r="B70" s="5">
        <f>IF(ISERROR(B71/B72),0,(B71/B72))</f>
        <v>0.948569487140972</v>
      </c>
      <c r="C70" s="5">
        <f aca="true" t="shared" si="8" ref="C70:K70">IF(ISERROR(C71/C72),0,(C71/C72))</f>
        <v>0.527164333421278</v>
      </c>
      <c r="D70" s="5">
        <f t="shared" si="8"/>
        <v>0</v>
      </c>
      <c r="E70" s="5">
        <f t="shared" si="8"/>
        <v>0</v>
      </c>
      <c r="F70" s="5">
        <f t="shared" si="8"/>
        <v>0</v>
      </c>
      <c r="G70" s="5">
        <f t="shared" si="8"/>
        <v>0</v>
      </c>
      <c r="H70" s="5">
        <f t="shared" si="8"/>
        <v>0</v>
      </c>
      <c r="I70" s="5">
        <f t="shared" si="8"/>
        <v>0.9914909486980644</v>
      </c>
      <c r="J70" s="5">
        <f t="shared" si="8"/>
        <v>0.9897282852152245</v>
      </c>
      <c r="K70" s="5">
        <f t="shared" si="8"/>
        <v>0.9897559642215523</v>
      </c>
    </row>
    <row r="71" spans="1:11" ht="12.75" hidden="1">
      <c r="A71" s="2" t="s">
        <v>103</v>
      </c>
      <c r="B71" s="2">
        <f>+B83</f>
        <v>89956966</v>
      </c>
      <c r="C71" s="2">
        <f aca="true" t="shared" si="9" ref="C71:K71">+C83</f>
        <v>70406693</v>
      </c>
      <c r="D71" s="2">
        <f t="shared" si="9"/>
        <v>0</v>
      </c>
      <c r="E71" s="2">
        <f t="shared" si="9"/>
        <v>0</v>
      </c>
      <c r="F71" s="2">
        <f t="shared" si="9"/>
        <v>0</v>
      </c>
      <c r="G71" s="2">
        <f t="shared" si="9"/>
        <v>0</v>
      </c>
      <c r="H71" s="2">
        <f t="shared" si="9"/>
        <v>0</v>
      </c>
      <c r="I71" s="2">
        <f t="shared" si="9"/>
        <v>86785755</v>
      </c>
      <c r="J71" s="2">
        <f t="shared" si="9"/>
        <v>91721511</v>
      </c>
      <c r="K71" s="2">
        <f t="shared" si="9"/>
        <v>96938548</v>
      </c>
    </row>
    <row r="72" spans="1:11" ht="12.75" hidden="1">
      <c r="A72" s="2" t="s">
        <v>104</v>
      </c>
      <c r="B72" s="2">
        <f>+B77</f>
        <v>94834345</v>
      </c>
      <c r="C72" s="2">
        <f aca="true" t="shared" si="10" ref="C72:K72">+C77</f>
        <v>133557391</v>
      </c>
      <c r="D72" s="2">
        <f t="shared" si="10"/>
        <v>46368597</v>
      </c>
      <c r="E72" s="2">
        <f t="shared" si="10"/>
        <v>159577039</v>
      </c>
      <c r="F72" s="2">
        <f t="shared" si="10"/>
        <v>99577039</v>
      </c>
      <c r="G72" s="2">
        <f t="shared" si="10"/>
        <v>99577039</v>
      </c>
      <c r="H72" s="2">
        <f t="shared" si="10"/>
        <v>101507292</v>
      </c>
      <c r="I72" s="2">
        <f t="shared" si="10"/>
        <v>87530557</v>
      </c>
      <c r="J72" s="2">
        <f t="shared" si="10"/>
        <v>92673426</v>
      </c>
      <c r="K72" s="2">
        <f t="shared" si="10"/>
        <v>97941868</v>
      </c>
    </row>
    <row r="73" spans="1:11" ht="12.75" hidden="1">
      <c r="A73" s="2" t="s">
        <v>105</v>
      </c>
      <c r="B73" s="2">
        <f>+B74</f>
        <v>31200144.66666667</v>
      </c>
      <c r="C73" s="2">
        <f aca="true" t="shared" si="11" ref="C73:K73">+(C78+C80+C81+C82)-(B78+B80+B81+B82)</f>
        <v>20420120</v>
      </c>
      <c r="D73" s="2">
        <f t="shared" si="11"/>
        <v>4607135</v>
      </c>
      <c r="E73" s="2">
        <f t="shared" si="11"/>
        <v>-75885998</v>
      </c>
      <c r="F73" s="2">
        <f>+(F78+F80+F81+F82)-(D78+D80+D81+D82)</f>
        <v>-1</v>
      </c>
      <c r="G73" s="2">
        <f>+(G78+G80+G81+G82)-(D78+D80+D81+D82)</f>
        <v>-1</v>
      </c>
      <c r="H73" s="2">
        <f>+(H78+H80+H81+H82)-(D78+D80+D81+D82)</f>
        <v>-69426356</v>
      </c>
      <c r="I73" s="2">
        <f>+(I78+I80+I81+I82)-(E78+E80+E81+E82)</f>
        <v>201145829</v>
      </c>
      <c r="J73" s="2">
        <f t="shared" si="11"/>
        <v>0</v>
      </c>
      <c r="K73" s="2">
        <f t="shared" si="11"/>
        <v>0</v>
      </c>
    </row>
    <row r="74" spans="1:11" ht="12.75" hidden="1">
      <c r="A74" s="2" t="s">
        <v>106</v>
      </c>
      <c r="B74" s="2">
        <f>+TREND(C74:E74)</f>
        <v>31200144.66666667</v>
      </c>
      <c r="C74" s="2">
        <f>+C73</f>
        <v>20420120</v>
      </c>
      <c r="D74" s="2">
        <f aca="true" t="shared" si="12" ref="D74:K74">+D73</f>
        <v>4607135</v>
      </c>
      <c r="E74" s="2">
        <f t="shared" si="12"/>
        <v>-75885998</v>
      </c>
      <c r="F74" s="2">
        <f t="shared" si="12"/>
        <v>-1</v>
      </c>
      <c r="G74" s="2">
        <f t="shared" si="12"/>
        <v>-1</v>
      </c>
      <c r="H74" s="2">
        <f t="shared" si="12"/>
        <v>-69426356</v>
      </c>
      <c r="I74" s="2">
        <f t="shared" si="12"/>
        <v>201145829</v>
      </c>
      <c r="J74" s="2">
        <f t="shared" si="12"/>
        <v>0</v>
      </c>
      <c r="K74" s="2">
        <f t="shared" si="12"/>
        <v>0</v>
      </c>
    </row>
    <row r="75" spans="1:11" ht="12.75" hidden="1">
      <c r="A75" s="2" t="s">
        <v>107</v>
      </c>
      <c r="B75" s="2">
        <f>+B84-(((B80+B81+B78)*B70)-B79)</f>
        <v>21654584.780904405</v>
      </c>
      <c r="C75" s="2">
        <f aca="true" t="shared" si="13" ref="C75:K75">+C84-(((C80+C81+C78)*C70)-C79)</f>
        <v>76090317.41056705</v>
      </c>
      <c r="D75" s="2">
        <f t="shared" si="13"/>
        <v>-7059538</v>
      </c>
      <c r="E75" s="2">
        <f t="shared" si="13"/>
        <v>0</v>
      </c>
      <c r="F75" s="2">
        <f t="shared" si="13"/>
        <v>-7059540</v>
      </c>
      <c r="G75" s="2">
        <f t="shared" si="13"/>
        <v>-7059540</v>
      </c>
      <c r="H75" s="2">
        <f t="shared" si="13"/>
        <v>90534136</v>
      </c>
      <c r="I75" s="2">
        <f t="shared" si="13"/>
        <v>-235809773.82186863</v>
      </c>
      <c r="J75" s="2">
        <f t="shared" si="13"/>
        <v>-235455221.41436478</v>
      </c>
      <c r="K75" s="2">
        <f t="shared" si="13"/>
        <v>-235460788.93103847</v>
      </c>
    </row>
    <row r="76" spans="1:11" ht="12.75" hidden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3.5" hidden="1">
      <c r="A77" s="1" t="s">
        <v>66</v>
      </c>
      <c r="B77" s="3">
        <v>94834345</v>
      </c>
      <c r="C77" s="3">
        <v>133557391</v>
      </c>
      <c r="D77" s="3">
        <v>46368597</v>
      </c>
      <c r="E77" s="3">
        <v>159577039</v>
      </c>
      <c r="F77" s="3">
        <v>99577039</v>
      </c>
      <c r="G77" s="3">
        <v>99577039</v>
      </c>
      <c r="H77" s="3">
        <v>101507292</v>
      </c>
      <c r="I77" s="3">
        <v>87530557</v>
      </c>
      <c r="J77" s="3">
        <v>92673426</v>
      </c>
      <c r="K77" s="3">
        <v>97941868</v>
      </c>
    </row>
    <row r="78" spans="1:11" ht="13.5" hidden="1">
      <c r="A78" s="1" t="s">
        <v>67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3.5" hidden="1">
      <c r="A79" s="1" t="s">
        <v>68</v>
      </c>
      <c r="B79" s="3">
        <v>58560556</v>
      </c>
      <c r="C79" s="3">
        <v>113664144</v>
      </c>
      <c r="D79" s="3">
        <v>-7059538</v>
      </c>
      <c r="E79" s="3">
        <v>0</v>
      </c>
      <c r="F79" s="3">
        <v>-7059540</v>
      </c>
      <c r="G79" s="3">
        <v>-7059540</v>
      </c>
      <c r="H79" s="3">
        <v>90534136</v>
      </c>
      <c r="I79" s="3">
        <v>-36375505</v>
      </c>
      <c r="J79" s="3">
        <v>-36375505</v>
      </c>
      <c r="K79" s="3">
        <v>-36375505</v>
      </c>
    </row>
    <row r="80" spans="1:11" ht="13.5" hidden="1">
      <c r="A80" s="1" t="s">
        <v>69</v>
      </c>
      <c r="B80" s="3">
        <v>21395321</v>
      </c>
      <c r="C80" s="3">
        <v>46867567</v>
      </c>
      <c r="D80" s="3">
        <v>35362655</v>
      </c>
      <c r="E80" s="3">
        <v>0</v>
      </c>
      <c r="F80" s="3">
        <v>35362654</v>
      </c>
      <c r="G80" s="3">
        <v>35362654</v>
      </c>
      <c r="H80" s="3">
        <v>-4643361</v>
      </c>
      <c r="I80" s="3">
        <v>133190129</v>
      </c>
      <c r="J80" s="3">
        <v>133190129</v>
      </c>
      <c r="K80" s="3">
        <v>133190129</v>
      </c>
    </row>
    <row r="81" spans="1:11" ht="13.5" hidden="1">
      <c r="A81" s="1" t="s">
        <v>70</v>
      </c>
      <c r="B81" s="3">
        <v>17511656</v>
      </c>
      <c r="C81" s="3">
        <v>24407791</v>
      </c>
      <c r="D81" s="3">
        <v>40523343</v>
      </c>
      <c r="E81" s="3">
        <v>0</v>
      </c>
      <c r="F81" s="3">
        <v>40523343</v>
      </c>
      <c r="G81" s="3">
        <v>40523343</v>
      </c>
      <c r="H81" s="3">
        <v>11103003</v>
      </c>
      <c r="I81" s="3">
        <v>67955700</v>
      </c>
      <c r="J81" s="3">
        <v>67955700</v>
      </c>
      <c r="K81" s="3">
        <v>67955700</v>
      </c>
    </row>
    <row r="82" spans="1:11" ht="13.5" hidden="1">
      <c r="A82" s="1" t="s">
        <v>71</v>
      </c>
      <c r="B82" s="3">
        <v>11951766</v>
      </c>
      <c r="C82" s="3">
        <v>3505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</row>
    <row r="83" spans="1:11" ht="13.5" hidden="1">
      <c r="A83" s="1" t="s">
        <v>72</v>
      </c>
      <c r="B83" s="3">
        <v>89956966</v>
      </c>
      <c r="C83" s="3">
        <v>70406693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3">
        <v>86785755</v>
      </c>
      <c r="J83" s="3">
        <v>91721511</v>
      </c>
      <c r="K83" s="3">
        <v>96938548</v>
      </c>
    </row>
    <row r="84" spans="1:11" ht="13.5" hidden="1">
      <c r="A84" s="1" t="s">
        <v>73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</row>
    <row r="85" spans="1:11" ht="13.5" hidden="1">
      <c r="A85" s="1" t="s">
        <v>74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11" width="9.7109375" style="0" customWidth="1"/>
  </cols>
  <sheetData>
    <row r="1" spans="1:11" ht="18" customHeight="1">
      <c r="A1" s="109" t="s">
        <v>92</v>
      </c>
      <c r="B1" s="110"/>
      <c r="C1" s="110"/>
      <c r="D1" s="111"/>
      <c r="E1" s="111"/>
      <c r="F1" s="111"/>
      <c r="G1" s="111"/>
      <c r="H1" s="111"/>
      <c r="I1" s="111"/>
      <c r="J1" s="111"/>
      <c r="K1" s="111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12" t="s">
        <v>5</v>
      </c>
      <c r="F2" s="113"/>
      <c r="G2" s="113"/>
      <c r="H2" s="113"/>
      <c r="I2" s="114" t="s">
        <v>6</v>
      </c>
      <c r="J2" s="115"/>
      <c r="K2" s="116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9</v>
      </c>
      <c r="E3" s="13" t="s">
        <v>10</v>
      </c>
      <c r="F3" s="14" t="s">
        <v>11</v>
      </c>
      <c r="G3" s="15" t="s">
        <v>12</v>
      </c>
      <c r="H3" s="16" t="s">
        <v>13</v>
      </c>
      <c r="I3" s="13" t="s">
        <v>14</v>
      </c>
      <c r="J3" s="14" t="s">
        <v>15</v>
      </c>
      <c r="K3" s="15" t="s">
        <v>16</v>
      </c>
    </row>
    <row r="4" spans="1:11" ht="12.75">
      <c r="A4" s="17" t="s">
        <v>17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2.75">
      <c r="A5" s="22" t="s">
        <v>18</v>
      </c>
      <c r="B5" s="6">
        <v>272706788</v>
      </c>
      <c r="C5" s="6">
        <v>265941408</v>
      </c>
      <c r="D5" s="23">
        <v>0</v>
      </c>
      <c r="E5" s="24">
        <v>413697037</v>
      </c>
      <c r="F5" s="6">
        <v>364386337</v>
      </c>
      <c r="G5" s="25">
        <v>364386337</v>
      </c>
      <c r="H5" s="26">
        <v>325127765</v>
      </c>
      <c r="I5" s="24">
        <v>400836191</v>
      </c>
      <c r="J5" s="6">
        <v>423622404</v>
      </c>
      <c r="K5" s="25">
        <v>452154519</v>
      </c>
    </row>
    <row r="6" spans="1:11" ht="12.75">
      <c r="A6" s="22" t="s">
        <v>19</v>
      </c>
      <c r="B6" s="6">
        <v>1311585379</v>
      </c>
      <c r="C6" s="6">
        <v>1389127035</v>
      </c>
      <c r="D6" s="23">
        <v>0</v>
      </c>
      <c r="E6" s="24">
        <v>1700589131</v>
      </c>
      <c r="F6" s="6">
        <v>1599079913</v>
      </c>
      <c r="G6" s="25">
        <v>1599079913</v>
      </c>
      <c r="H6" s="26">
        <v>1594159571</v>
      </c>
      <c r="I6" s="24">
        <v>1776499335</v>
      </c>
      <c r="J6" s="6">
        <v>1924055682</v>
      </c>
      <c r="K6" s="25">
        <v>2185923016</v>
      </c>
    </row>
    <row r="7" spans="1:11" ht="12.75">
      <c r="A7" s="22" t="s">
        <v>20</v>
      </c>
      <c r="B7" s="6">
        <v>6911774</v>
      </c>
      <c r="C7" s="6">
        <v>9165688</v>
      </c>
      <c r="D7" s="23">
        <v>0</v>
      </c>
      <c r="E7" s="24">
        <v>4039370</v>
      </c>
      <c r="F7" s="6">
        <v>4039370</v>
      </c>
      <c r="G7" s="25">
        <v>4039370</v>
      </c>
      <c r="H7" s="26">
        <v>21171045</v>
      </c>
      <c r="I7" s="24">
        <v>3237951</v>
      </c>
      <c r="J7" s="6">
        <v>3245970</v>
      </c>
      <c r="K7" s="25">
        <v>3422253</v>
      </c>
    </row>
    <row r="8" spans="1:11" ht="12.75">
      <c r="A8" s="22" t="s">
        <v>21</v>
      </c>
      <c r="B8" s="6">
        <v>346442953</v>
      </c>
      <c r="C8" s="6">
        <v>347530878</v>
      </c>
      <c r="D8" s="23">
        <v>0</v>
      </c>
      <c r="E8" s="24">
        <v>409108000</v>
      </c>
      <c r="F8" s="6">
        <v>409308000</v>
      </c>
      <c r="G8" s="25">
        <v>409308000</v>
      </c>
      <c r="H8" s="26">
        <v>400186345</v>
      </c>
      <c r="I8" s="24">
        <v>442778450</v>
      </c>
      <c r="J8" s="6">
        <v>474954400</v>
      </c>
      <c r="K8" s="25">
        <v>515290500</v>
      </c>
    </row>
    <row r="9" spans="1:11" ht="12.75">
      <c r="A9" s="22" t="s">
        <v>22</v>
      </c>
      <c r="B9" s="6">
        <v>228613926</v>
      </c>
      <c r="C9" s="6">
        <v>270932339</v>
      </c>
      <c r="D9" s="23">
        <v>0</v>
      </c>
      <c r="E9" s="24">
        <v>193206487</v>
      </c>
      <c r="F9" s="6">
        <v>315473725</v>
      </c>
      <c r="G9" s="25">
        <v>315473725</v>
      </c>
      <c r="H9" s="26">
        <v>343170850</v>
      </c>
      <c r="I9" s="24">
        <v>98829461</v>
      </c>
      <c r="J9" s="6">
        <v>117825229</v>
      </c>
      <c r="K9" s="25">
        <v>121758346</v>
      </c>
    </row>
    <row r="10" spans="1:11" ht="20.25">
      <c r="A10" s="27" t="s">
        <v>97</v>
      </c>
      <c r="B10" s="28">
        <f>SUM(B5:B9)</f>
        <v>2166260820</v>
      </c>
      <c r="C10" s="29">
        <f aca="true" t="shared" si="0" ref="C10:K10">SUM(C5:C9)</f>
        <v>2282697348</v>
      </c>
      <c r="D10" s="30">
        <f t="shared" si="0"/>
        <v>0</v>
      </c>
      <c r="E10" s="28">
        <f t="shared" si="0"/>
        <v>2720640025</v>
      </c>
      <c r="F10" s="29">
        <f t="shared" si="0"/>
        <v>2692287345</v>
      </c>
      <c r="G10" s="31">
        <f t="shared" si="0"/>
        <v>2692287345</v>
      </c>
      <c r="H10" s="32">
        <f t="shared" si="0"/>
        <v>2683815576</v>
      </c>
      <c r="I10" s="28">
        <f t="shared" si="0"/>
        <v>2722181388</v>
      </c>
      <c r="J10" s="29">
        <f t="shared" si="0"/>
        <v>2943703685</v>
      </c>
      <c r="K10" s="31">
        <f t="shared" si="0"/>
        <v>3278548634</v>
      </c>
    </row>
    <row r="11" spans="1:11" ht="12.75">
      <c r="A11" s="22" t="s">
        <v>23</v>
      </c>
      <c r="B11" s="6">
        <v>489414758</v>
      </c>
      <c r="C11" s="6">
        <v>530451714</v>
      </c>
      <c r="D11" s="23">
        <v>0</v>
      </c>
      <c r="E11" s="24">
        <v>652667779</v>
      </c>
      <c r="F11" s="6">
        <v>644871222</v>
      </c>
      <c r="G11" s="25">
        <v>644871222</v>
      </c>
      <c r="H11" s="26">
        <v>631011919</v>
      </c>
      <c r="I11" s="24">
        <v>663853438</v>
      </c>
      <c r="J11" s="6">
        <v>734094243</v>
      </c>
      <c r="K11" s="25">
        <v>777800381</v>
      </c>
    </row>
    <row r="12" spans="1:11" ht="12.75">
      <c r="A12" s="22" t="s">
        <v>24</v>
      </c>
      <c r="B12" s="6">
        <v>23981844</v>
      </c>
      <c r="C12" s="6">
        <v>28398076</v>
      </c>
      <c r="D12" s="23">
        <v>0</v>
      </c>
      <c r="E12" s="24">
        <v>33907256</v>
      </c>
      <c r="F12" s="6">
        <v>34511471</v>
      </c>
      <c r="G12" s="25">
        <v>34511471</v>
      </c>
      <c r="H12" s="26">
        <v>34199953</v>
      </c>
      <c r="I12" s="24">
        <v>36438387</v>
      </c>
      <c r="J12" s="6">
        <v>38465044</v>
      </c>
      <c r="K12" s="25">
        <v>41542241</v>
      </c>
    </row>
    <row r="13" spans="1:11" ht="12.75">
      <c r="A13" s="22" t="s">
        <v>98</v>
      </c>
      <c r="B13" s="6">
        <v>427744133</v>
      </c>
      <c r="C13" s="6">
        <v>411711664</v>
      </c>
      <c r="D13" s="23">
        <v>0</v>
      </c>
      <c r="E13" s="24">
        <v>428189005</v>
      </c>
      <c r="F13" s="6">
        <v>428189005</v>
      </c>
      <c r="G13" s="25">
        <v>428189005</v>
      </c>
      <c r="H13" s="26">
        <v>402816345</v>
      </c>
      <c r="I13" s="24">
        <v>434145379</v>
      </c>
      <c r="J13" s="6">
        <v>457589171</v>
      </c>
      <c r="K13" s="25">
        <v>464581844</v>
      </c>
    </row>
    <row r="14" spans="1:11" ht="12.75">
      <c r="A14" s="22" t="s">
        <v>25</v>
      </c>
      <c r="B14" s="6">
        <v>33862799</v>
      </c>
      <c r="C14" s="6">
        <v>43954964</v>
      </c>
      <c r="D14" s="23">
        <v>0</v>
      </c>
      <c r="E14" s="24">
        <v>11000000</v>
      </c>
      <c r="F14" s="6">
        <v>11000000</v>
      </c>
      <c r="G14" s="25">
        <v>11000000</v>
      </c>
      <c r="H14" s="26">
        <v>72736372</v>
      </c>
      <c r="I14" s="24">
        <v>6322533</v>
      </c>
      <c r="J14" s="6">
        <v>5663933</v>
      </c>
      <c r="K14" s="25">
        <v>5995739</v>
      </c>
    </row>
    <row r="15" spans="1:11" ht="12.75">
      <c r="A15" s="22" t="s">
        <v>26</v>
      </c>
      <c r="B15" s="6">
        <v>809945746</v>
      </c>
      <c r="C15" s="6">
        <v>843459847</v>
      </c>
      <c r="D15" s="23">
        <v>0</v>
      </c>
      <c r="E15" s="24">
        <v>996901131</v>
      </c>
      <c r="F15" s="6">
        <v>1006066938</v>
      </c>
      <c r="G15" s="25">
        <v>1006066938</v>
      </c>
      <c r="H15" s="26">
        <v>1054959975</v>
      </c>
      <c r="I15" s="24">
        <v>1044785541</v>
      </c>
      <c r="J15" s="6">
        <v>1095549526</v>
      </c>
      <c r="K15" s="25">
        <v>1149243094</v>
      </c>
    </row>
    <row r="16" spans="1:11" ht="12.75">
      <c r="A16" s="22" t="s">
        <v>21</v>
      </c>
      <c r="B16" s="6">
        <v>0</v>
      </c>
      <c r="C16" s="6">
        <v>0</v>
      </c>
      <c r="D16" s="23">
        <v>0</v>
      </c>
      <c r="E16" s="24">
        <v>0</v>
      </c>
      <c r="F16" s="6">
        <v>0</v>
      </c>
      <c r="G16" s="25">
        <v>0</v>
      </c>
      <c r="H16" s="26">
        <v>0</v>
      </c>
      <c r="I16" s="24">
        <v>0</v>
      </c>
      <c r="J16" s="6">
        <v>0</v>
      </c>
      <c r="K16" s="25">
        <v>0</v>
      </c>
    </row>
    <row r="17" spans="1:11" ht="12.75">
      <c r="A17" s="22" t="s">
        <v>27</v>
      </c>
      <c r="B17" s="6">
        <v>735717512</v>
      </c>
      <c r="C17" s="6">
        <v>862402658</v>
      </c>
      <c r="D17" s="23">
        <v>0</v>
      </c>
      <c r="E17" s="24">
        <v>996413152</v>
      </c>
      <c r="F17" s="6">
        <v>1022425147</v>
      </c>
      <c r="G17" s="25">
        <v>1022425147</v>
      </c>
      <c r="H17" s="26">
        <v>1073596525</v>
      </c>
      <c r="I17" s="24">
        <v>1031666545</v>
      </c>
      <c r="J17" s="6">
        <v>981891217</v>
      </c>
      <c r="K17" s="25">
        <v>994807503</v>
      </c>
    </row>
    <row r="18" spans="1:11" ht="12.75">
      <c r="A18" s="33" t="s">
        <v>28</v>
      </c>
      <c r="B18" s="34">
        <f>SUM(B11:B17)</f>
        <v>2520666792</v>
      </c>
      <c r="C18" s="35">
        <f aca="true" t="shared" si="1" ref="C18:K18">SUM(C11:C17)</f>
        <v>2720378923</v>
      </c>
      <c r="D18" s="36">
        <f t="shared" si="1"/>
        <v>0</v>
      </c>
      <c r="E18" s="34">
        <f t="shared" si="1"/>
        <v>3119078323</v>
      </c>
      <c r="F18" s="35">
        <f t="shared" si="1"/>
        <v>3147063783</v>
      </c>
      <c r="G18" s="37">
        <f t="shared" si="1"/>
        <v>3147063783</v>
      </c>
      <c r="H18" s="38">
        <f t="shared" si="1"/>
        <v>3269321089</v>
      </c>
      <c r="I18" s="34">
        <f t="shared" si="1"/>
        <v>3217211823</v>
      </c>
      <c r="J18" s="35">
        <f t="shared" si="1"/>
        <v>3313253134</v>
      </c>
      <c r="K18" s="37">
        <f t="shared" si="1"/>
        <v>3433970802</v>
      </c>
    </row>
    <row r="19" spans="1:11" ht="12.75">
      <c r="A19" s="33" t="s">
        <v>29</v>
      </c>
      <c r="B19" s="39">
        <f>+B10-B18</f>
        <v>-354405972</v>
      </c>
      <c r="C19" s="40">
        <f aca="true" t="shared" si="2" ref="C19:K19">+C10-C18</f>
        <v>-437681575</v>
      </c>
      <c r="D19" s="41">
        <f t="shared" si="2"/>
        <v>0</v>
      </c>
      <c r="E19" s="39">
        <f t="shared" si="2"/>
        <v>-398438298</v>
      </c>
      <c r="F19" s="40">
        <f t="shared" si="2"/>
        <v>-454776438</v>
      </c>
      <c r="G19" s="42">
        <f t="shared" si="2"/>
        <v>-454776438</v>
      </c>
      <c r="H19" s="43">
        <f t="shared" si="2"/>
        <v>-585505513</v>
      </c>
      <c r="I19" s="39">
        <f t="shared" si="2"/>
        <v>-495030435</v>
      </c>
      <c r="J19" s="40">
        <f t="shared" si="2"/>
        <v>-369549449</v>
      </c>
      <c r="K19" s="42">
        <f t="shared" si="2"/>
        <v>-155422168</v>
      </c>
    </row>
    <row r="20" spans="1:11" ht="20.25">
      <c r="A20" s="44" t="s">
        <v>30</v>
      </c>
      <c r="B20" s="45">
        <v>100131066</v>
      </c>
      <c r="C20" s="46">
        <v>130162218</v>
      </c>
      <c r="D20" s="47">
        <v>0</v>
      </c>
      <c r="E20" s="45">
        <v>168889550</v>
      </c>
      <c r="F20" s="46">
        <v>230864040</v>
      </c>
      <c r="G20" s="48">
        <v>230864040</v>
      </c>
      <c r="H20" s="49">
        <v>166889942</v>
      </c>
      <c r="I20" s="45">
        <v>147074550</v>
      </c>
      <c r="J20" s="46">
        <v>166507600</v>
      </c>
      <c r="K20" s="48">
        <v>174887500</v>
      </c>
    </row>
    <row r="21" spans="1:11" ht="12.75">
      <c r="A21" s="22" t="s">
        <v>99</v>
      </c>
      <c r="B21" s="50">
        <v>0</v>
      </c>
      <c r="C21" s="51">
        <v>0</v>
      </c>
      <c r="D21" s="52">
        <v>0</v>
      </c>
      <c r="E21" s="50">
        <v>0</v>
      </c>
      <c r="F21" s="51">
        <v>0</v>
      </c>
      <c r="G21" s="53">
        <v>0</v>
      </c>
      <c r="H21" s="54">
        <v>101575858</v>
      </c>
      <c r="I21" s="50">
        <v>0</v>
      </c>
      <c r="J21" s="51">
        <v>0</v>
      </c>
      <c r="K21" s="53">
        <v>0</v>
      </c>
    </row>
    <row r="22" spans="1:11" ht="12.75">
      <c r="A22" s="55" t="s">
        <v>100</v>
      </c>
      <c r="B22" s="56">
        <f>SUM(B19:B21)</f>
        <v>-254274906</v>
      </c>
      <c r="C22" s="57">
        <f aca="true" t="shared" si="3" ref="C22:K22">SUM(C19:C21)</f>
        <v>-307519357</v>
      </c>
      <c r="D22" s="58">
        <f t="shared" si="3"/>
        <v>0</v>
      </c>
      <c r="E22" s="56">
        <f t="shared" si="3"/>
        <v>-229548748</v>
      </c>
      <c r="F22" s="57">
        <f t="shared" si="3"/>
        <v>-223912398</v>
      </c>
      <c r="G22" s="59">
        <f t="shared" si="3"/>
        <v>-223912398</v>
      </c>
      <c r="H22" s="60">
        <f t="shared" si="3"/>
        <v>-317039713</v>
      </c>
      <c r="I22" s="56">
        <f t="shared" si="3"/>
        <v>-347955885</v>
      </c>
      <c r="J22" s="57">
        <f t="shared" si="3"/>
        <v>-203041849</v>
      </c>
      <c r="K22" s="59">
        <f t="shared" si="3"/>
        <v>19465332</v>
      </c>
    </row>
    <row r="23" spans="1:11" ht="12.75">
      <c r="A23" s="61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2.75">
      <c r="A24" s="62" t="s">
        <v>32</v>
      </c>
      <c r="B24" s="39">
        <f>SUM(B22:B23)</f>
        <v>-254274906</v>
      </c>
      <c r="C24" s="40">
        <f aca="true" t="shared" si="4" ref="C24:K24">SUM(C22:C23)</f>
        <v>-307519357</v>
      </c>
      <c r="D24" s="41">
        <f t="shared" si="4"/>
        <v>0</v>
      </c>
      <c r="E24" s="39">
        <f t="shared" si="4"/>
        <v>-229548748</v>
      </c>
      <c r="F24" s="40">
        <f t="shared" si="4"/>
        <v>-223912398</v>
      </c>
      <c r="G24" s="42">
        <f t="shared" si="4"/>
        <v>-223912398</v>
      </c>
      <c r="H24" s="43">
        <f t="shared" si="4"/>
        <v>-317039713</v>
      </c>
      <c r="I24" s="39">
        <f t="shared" si="4"/>
        <v>-347955885</v>
      </c>
      <c r="J24" s="40">
        <f t="shared" si="4"/>
        <v>-203041849</v>
      </c>
      <c r="K24" s="42">
        <f t="shared" si="4"/>
        <v>19465332</v>
      </c>
    </row>
    <row r="25" spans="1:11" ht="4.5" customHeight="1">
      <c r="A25" s="63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2.75">
      <c r="A26" s="64" t="s">
        <v>101</v>
      </c>
      <c r="B26" s="65"/>
      <c r="C26" s="66"/>
      <c r="D26" s="67"/>
      <c r="E26" s="65"/>
      <c r="F26" s="66"/>
      <c r="G26" s="67"/>
      <c r="H26" s="68"/>
      <c r="I26" s="65"/>
      <c r="J26" s="66"/>
      <c r="K26" s="67"/>
    </row>
    <row r="27" spans="1:11" ht="12.75">
      <c r="A27" s="33" t="s">
        <v>33</v>
      </c>
      <c r="B27" s="7">
        <v>133406121</v>
      </c>
      <c r="C27" s="7">
        <v>170886095</v>
      </c>
      <c r="D27" s="69">
        <v>0</v>
      </c>
      <c r="E27" s="70">
        <v>220389550</v>
      </c>
      <c r="F27" s="7">
        <v>273601762</v>
      </c>
      <c r="G27" s="71">
        <v>273601762</v>
      </c>
      <c r="H27" s="72">
        <v>150857403</v>
      </c>
      <c r="I27" s="70">
        <v>164114549</v>
      </c>
      <c r="J27" s="7">
        <v>8432000</v>
      </c>
      <c r="K27" s="71">
        <v>8887328</v>
      </c>
    </row>
    <row r="28" spans="1:11" ht="12.75">
      <c r="A28" s="73" t="s">
        <v>34</v>
      </c>
      <c r="B28" s="6">
        <v>107244108</v>
      </c>
      <c r="C28" s="6">
        <v>167202490</v>
      </c>
      <c r="D28" s="23">
        <v>0</v>
      </c>
      <c r="E28" s="24">
        <v>168889550</v>
      </c>
      <c r="F28" s="6">
        <v>249601762</v>
      </c>
      <c r="G28" s="25">
        <v>249601762</v>
      </c>
      <c r="H28" s="26">
        <v>149642699</v>
      </c>
      <c r="I28" s="24">
        <v>143114549</v>
      </c>
      <c r="J28" s="6">
        <v>0</v>
      </c>
      <c r="K28" s="25">
        <v>0</v>
      </c>
    </row>
    <row r="29" spans="1:11" ht="12.75">
      <c r="A29" s="22"/>
      <c r="B29" s="6"/>
      <c r="C29" s="6"/>
      <c r="D29" s="23"/>
      <c r="E29" s="24"/>
      <c r="F29" s="6"/>
      <c r="G29" s="25"/>
      <c r="H29" s="26"/>
      <c r="I29" s="24"/>
      <c r="J29" s="6"/>
      <c r="K29" s="25"/>
    </row>
    <row r="30" spans="1:11" ht="12.75">
      <c r="A30" s="22" t="s">
        <v>35</v>
      </c>
      <c r="B30" s="6">
        <v>0</v>
      </c>
      <c r="C30" s="6">
        <v>0</v>
      </c>
      <c r="D30" s="23">
        <v>0</v>
      </c>
      <c r="E30" s="24">
        <v>30000000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2.75">
      <c r="A31" s="22" t="s">
        <v>36</v>
      </c>
      <c r="B31" s="6">
        <v>26162013</v>
      </c>
      <c r="C31" s="6">
        <v>3683605</v>
      </c>
      <c r="D31" s="23">
        <v>0</v>
      </c>
      <c r="E31" s="24">
        <v>21500000</v>
      </c>
      <c r="F31" s="6">
        <v>24000000</v>
      </c>
      <c r="G31" s="25">
        <v>24000000</v>
      </c>
      <c r="H31" s="26">
        <v>1214704</v>
      </c>
      <c r="I31" s="24">
        <v>21000000</v>
      </c>
      <c r="J31" s="6">
        <v>8432000</v>
      </c>
      <c r="K31" s="25">
        <v>8887328</v>
      </c>
    </row>
    <row r="32" spans="1:11" ht="12.75">
      <c r="A32" s="33" t="s">
        <v>37</v>
      </c>
      <c r="B32" s="7">
        <f>SUM(B28:B31)</f>
        <v>133406121</v>
      </c>
      <c r="C32" s="7">
        <f aca="true" t="shared" si="5" ref="C32:K32">SUM(C28:C31)</f>
        <v>170886095</v>
      </c>
      <c r="D32" s="69">
        <f t="shared" si="5"/>
        <v>0</v>
      </c>
      <c r="E32" s="70">
        <f t="shared" si="5"/>
        <v>220389550</v>
      </c>
      <c r="F32" s="7">
        <f t="shared" si="5"/>
        <v>273601762</v>
      </c>
      <c r="G32" s="71">
        <f t="shared" si="5"/>
        <v>273601762</v>
      </c>
      <c r="H32" s="72">
        <f t="shared" si="5"/>
        <v>150857403</v>
      </c>
      <c r="I32" s="70">
        <f t="shared" si="5"/>
        <v>164114549</v>
      </c>
      <c r="J32" s="7">
        <f t="shared" si="5"/>
        <v>8432000</v>
      </c>
      <c r="K32" s="71">
        <f t="shared" si="5"/>
        <v>8887328</v>
      </c>
    </row>
    <row r="33" spans="1:11" ht="4.5" customHeight="1">
      <c r="A33" s="33"/>
      <c r="B33" s="74"/>
      <c r="C33" s="75"/>
      <c r="D33" s="76"/>
      <c r="E33" s="74"/>
      <c r="F33" s="75"/>
      <c r="G33" s="76"/>
      <c r="H33" s="77"/>
      <c r="I33" s="74"/>
      <c r="J33" s="75"/>
      <c r="K33" s="76"/>
    </row>
    <row r="34" spans="1:11" ht="12.75">
      <c r="A34" s="64" t="s">
        <v>38</v>
      </c>
      <c r="B34" s="65"/>
      <c r="C34" s="66"/>
      <c r="D34" s="67"/>
      <c r="E34" s="65"/>
      <c r="F34" s="66"/>
      <c r="G34" s="67"/>
      <c r="H34" s="68"/>
      <c r="I34" s="65"/>
      <c r="J34" s="66"/>
      <c r="K34" s="67"/>
    </row>
    <row r="35" spans="1:11" ht="12.75">
      <c r="A35" s="22" t="s">
        <v>39</v>
      </c>
      <c r="B35" s="6">
        <v>357053580</v>
      </c>
      <c r="C35" s="6">
        <v>467437138</v>
      </c>
      <c r="D35" s="23">
        <v>0</v>
      </c>
      <c r="E35" s="24">
        <v>656279550</v>
      </c>
      <c r="F35" s="6">
        <v>656279550</v>
      </c>
      <c r="G35" s="25">
        <v>656279550</v>
      </c>
      <c r="H35" s="26">
        <v>839022926</v>
      </c>
      <c r="I35" s="24">
        <v>727446550</v>
      </c>
      <c r="J35" s="6">
        <v>746446550</v>
      </c>
      <c r="K35" s="25">
        <v>779446550</v>
      </c>
    </row>
    <row r="36" spans="1:11" ht="12.75">
      <c r="A36" s="22" t="s">
        <v>40</v>
      </c>
      <c r="B36" s="6">
        <v>5826339702</v>
      </c>
      <c r="C36" s="6">
        <v>5652582015</v>
      </c>
      <c r="D36" s="23">
        <v>0</v>
      </c>
      <c r="E36" s="24">
        <v>5155542550</v>
      </c>
      <c r="F36" s="6">
        <v>5208754762</v>
      </c>
      <c r="G36" s="25">
        <v>5208754762</v>
      </c>
      <c r="H36" s="26">
        <v>5248123820</v>
      </c>
      <c r="I36" s="24">
        <v>4950746549</v>
      </c>
      <c r="J36" s="6">
        <v>4503982000</v>
      </c>
      <c r="K36" s="25">
        <v>4217743328</v>
      </c>
    </row>
    <row r="37" spans="1:11" ht="12.75">
      <c r="A37" s="22" t="s">
        <v>41</v>
      </c>
      <c r="B37" s="6">
        <v>610586996</v>
      </c>
      <c r="C37" s="6">
        <v>771061066</v>
      </c>
      <c r="D37" s="23">
        <v>0</v>
      </c>
      <c r="E37" s="24">
        <v>732746347</v>
      </c>
      <c r="F37" s="6">
        <v>780322209</v>
      </c>
      <c r="G37" s="25">
        <v>780322209</v>
      </c>
      <c r="H37" s="26">
        <v>1716985640</v>
      </c>
      <c r="I37" s="24">
        <v>1739305542</v>
      </c>
      <c r="J37" s="6">
        <v>1488807068</v>
      </c>
      <c r="K37" s="25">
        <v>1133295839</v>
      </c>
    </row>
    <row r="38" spans="1:11" ht="12.75">
      <c r="A38" s="22" t="s">
        <v>42</v>
      </c>
      <c r="B38" s="6">
        <v>356357431</v>
      </c>
      <c r="C38" s="6">
        <v>497626909</v>
      </c>
      <c r="D38" s="23">
        <v>0</v>
      </c>
      <c r="E38" s="24">
        <v>104000000</v>
      </c>
      <c r="F38" s="6">
        <v>104000000</v>
      </c>
      <c r="G38" s="25">
        <v>104000000</v>
      </c>
      <c r="H38" s="26">
        <v>103427942</v>
      </c>
      <c r="I38" s="24">
        <v>50000000</v>
      </c>
      <c r="J38" s="6">
        <v>33000000</v>
      </c>
      <c r="K38" s="25">
        <v>15000000</v>
      </c>
    </row>
    <row r="39" spans="1:11" ht="12.75">
      <c r="A39" s="22" t="s">
        <v>43</v>
      </c>
      <c r="B39" s="6">
        <v>5216448855</v>
      </c>
      <c r="C39" s="6">
        <v>4851331178</v>
      </c>
      <c r="D39" s="23">
        <v>0</v>
      </c>
      <c r="E39" s="24">
        <v>5204624501</v>
      </c>
      <c r="F39" s="6">
        <v>5204624501</v>
      </c>
      <c r="G39" s="25">
        <v>5204624501</v>
      </c>
      <c r="H39" s="26">
        <v>5157259450</v>
      </c>
      <c r="I39" s="24">
        <v>3888887557</v>
      </c>
      <c r="J39" s="6">
        <v>3728621482</v>
      </c>
      <c r="K39" s="25">
        <v>3848893939</v>
      </c>
    </row>
    <row r="40" spans="1:11" ht="4.5" customHeight="1">
      <c r="A40" s="63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2.75">
      <c r="A41" s="64" t="s">
        <v>44</v>
      </c>
      <c r="B41" s="65"/>
      <c r="C41" s="66"/>
      <c r="D41" s="67"/>
      <c r="E41" s="65"/>
      <c r="F41" s="66"/>
      <c r="G41" s="67"/>
      <c r="H41" s="68"/>
      <c r="I41" s="65"/>
      <c r="J41" s="66"/>
      <c r="K41" s="67"/>
    </row>
    <row r="42" spans="1:11" ht="12.75">
      <c r="A42" s="22" t="s">
        <v>45</v>
      </c>
      <c r="B42" s="6">
        <v>93756269</v>
      </c>
      <c r="C42" s="6">
        <v>233144992</v>
      </c>
      <c r="D42" s="23">
        <v>0</v>
      </c>
      <c r="E42" s="24">
        <v>-2139889318</v>
      </c>
      <c r="F42" s="6">
        <v>-2167874778</v>
      </c>
      <c r="G42" s="25">
        <v>-2167874778</v>
      </c>
      <c r="H42" s="26">
        <v>2410970222</v>
      </c>
      <c r="I42" s="24">
        <v>-2253066444</v>
      </c>
      <c r="J42" s="6">
        <v>-2385663963</v>
      </c>
      <c r="K42" s="25">
        <v>-2514388958</v>
      </c>
    </row>
    <row r="43" spans="1:11" ht="12.75">
      <c r="A43" s="22" t="s">
        <v>46</v>
      </c>
      <c r="B43" s="6">
        <v>-91939437</v>
      </c>
      <c r="C43" s="6">
        <v>-148419079</v>
      </c>
      <c r="D43" s="23">
        <v>0</v>
      </c>
      <c r="E43" s="24">
        <v>0</v>
      </c>
      <c r="F43" s="6">
        <v>0</v>
      </c>
      <c r="G43" s="25">
        <v>0</v>
      </c>
      <c r="H43" s="26">
        <v>0</v>
      </c>
      <c r="I43" s="24">
        <v>0</v>
      </c>
      <c r="J43" s="6">
        <v>0</v>
      </c>
      <c r="K43" s="25">
        <v>0</v>
      </c>
    </row>
    <row r="44" spans="1:11" ht="12.75">
      <c r="A44" s="22" t="s">
        <v>47</v>
      </c>
      <c r="B44" s="6">
        <v>-6747942</v>
      </c>
      <c r="C44" s="6">
        <v>-19762505</v>
      </c>
      <c r="D44" s="23">
        <v>0</v>
      </c>
      <c r="E44" s="24">
        <v>15000000</v>
      </c>
      <c r="F44" s="6">
        <v>-15000000</v>
      </c>
      <c r="G44" s="25">
        <v>-15000000</v>
      </c>
      <c r="H44" s="26">
        <v>35817010</v>
      </c>
      <c r="I44" s="24">
        <v>-12000000</v>
      </c>
      <c r="J44" s="6">
        <v>-13000000</v>
      </c>
      <c r="K44" s="25">
        <v>-13000100</v>
      </c>
    </row>
    <row r="45" spans="1:11" ht="12.75">
      <c r="A45" s="33" t="s">
        <v>48</v>
      </c>
      <c r="B45" s="7">
        <v>25568909</v>
      </c>
      <c r="C45" s="7">
        <v>90532317</v>
      </c>
      <c r="D45" s="69">
        <v>0</v>
      </c>
      <c r="E45" s="70">
        <v>-2014889318</v>
      </c>
      <c r="F45" s="7">
        <v>-2072874778</v>
      </c>
      <c r="G45" s="71">
        <v>-2072874778</v>
      </c>
      <c r="H45" s="72">
        <v>1970778495</v>
      </c>
      <c r="I45" s="70">
        <v>-2155066444</v>
      </c>
      <c r="J45" s="7">
        <v>-2278663963</v>
      </c>
      <c r="K45" s="71">
        <v>-2397389058</v>
      </c>
    </row>
    <row r="46" spans="1:11" ht="4.5" customHeight="1">
      <c r="A46" s="63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2.75">
      <c r="A47" s="64" t="s">
        <v>49</v>
      </c>
      <c r="B47" s="65">
        <v>0</v>
      </c>
      <c r="C47" s="66">
        <v>0</v>
      </c>
      <c r="D47" s="67">
        <v>0</v>
      </c>
      <c r="E47" s="65">
        <v>0</v>
      </c>
      <c r="F47" s="66">
        <v>0</v>
      </c>
      <c r="G47" s="67">
        <v>0</v>
      </c>
      <c r="H47" s="68">
        <v>0</v>
      </c>
      <c r="I47" s="65">
        <v>0</v>
      </c>
      <c r="J47" s="66">
        <v>0</v>
      </c>
      <c r="K47" s="67">
        <v>0</v>
      </c>
    </row>
    <row r="48" spans="1:11" ht="12.75">
      <c r="A48" s="22" t="s">
        <v>50</v>
      </c>
      <c r="B48" s="6">
        <v>53261231</v>
      </c>
      <c r="C48" s="6">
        <v>120591346</v>
      </c>
      <c r="D48" s="23">
        <v>0</v>
      </c>
      <c r="E48" s="24">
        <v>110000000</v>
      </c>
      <c r="F48" s="6">
        <v>110000000</v>
      </c>
      <c r="G48" s="25">
        <v>110000000</v>
      </c>
      <c r="H48" s="26">
        <v>-52390400</v>
      </c>
      <c r="I48" s="24">
        <v>110000000</v>
      </c>
      <c r="J48" s="6">
        <v>120000000</v>
      </c>
      <c r="K48" s="25">
        <v>130000000</v>
      </c>
    </row>
    <row r="49" spans="1:11" ht="12.75">
      <c r="A49" s="22" t="s">
        <v>51</v>
      </c>
      <c r="B49" s="6">
        <f>+B75</f>
        <v>344943342.02542484</v>
      </c>
      <c r="C49" s="6">
        <f aca="true" t="shared" si="6" ref="C49:K49">+C75</f>
        <v>492610372.93276113</v>
      </c>
      <c r="D49" s="23">
        <f t="shared" si="6"/>
        <v>0</v>
      </c>
      <c r="E49" s="24">
        <f t="shared" si="6"/>
        <v>478746347</v>
      </c>
      <c r="F49" s="6">
        <f t="shared" si="6"/>
        <v>526322209</v>
      </c>
      <c r="G49" s="25">
        <f t="shared" si="6"/>
        <v>526322209</v>
      </c>
      <c r="H49" s="26">
        <f t="shared" si="6"/>
        <v>-789391754.0077755</v>
      </c>
      <c r="I49" s="24">
        <f t="shared" si="6"/>
        <v>1291305542</v>
      </c>
      <c r="J49" s="6">
        <f t="shared" si="6"/>
        <v>1033807068</v>
      </c>
      <c r="K49" s="25">
        <f t="shared" si="6"/>
        <v>659295939</v>
      </c>
    </row>
    <row r="50" spans="1:11" ht="12.75">
      <c r="A50" s="33" t="s">
        <v>52</v>
      </c>
      <c r="B50" s="7">
        <f>+B48-B49</f>
        <v>-291682111.02542484</v>
      </c>
      <c r="C50" s="7">
        <f aca="true" t="shared" si="7" ref="C50:K50">+C48-C49</f>
        <v>-372019026.93276113</v>
      </c>
      <c r="D50" s="69">
        <f t="shared" si="7"/>
        <v>0</v>
      </c>
      <c r="E50" s="70">
        <f t="shared" si="7"/>
        <v>-368746347</v>
      </c>
      <c r="F50" s="7">
        <f t="shared" si="7"/>
        <v>-416322209</v>
      </c>
      <c r="G50" s="71">
        <f t="shared" si="7"/>
        <v>-416322209</v>
      </c>
      <c r="H50" s="72">
        <f t="shared" si="7"/>
        <v>737001354.0077755</v>
      </c>
      <c r="I50" s="70">
        <f t="shared" si="7"/>
        <v>-1181305542</v>
      </c>
      <c r="J50" s="7">
        <f t="shared" si="7"/>
        <v>-913807068</v>
      </c>
      <c r="K50" s="71">
        <f t="shared" si="7"/>
        <v>-529295939</v>
      </c>
    </row>
    <row r="51" spans="1:11" ht="4.5" customHeight="1">
      <c r="A51" s="78"/>
      <c r="B51" s="79"/>
      <c r="C51" s="80"/>
      <c r="D51" s="81"/>
      <c r="E51" s="79"/>
      <c r="F51" s="80"/>
      <c r="G51" s="81"/>
      <c r="H51" s="82"/>
      <c r="I51" s="79"/>
      <c r="J51" s="80"/>
      <c r="K51" s="81"/>
    </row>
    <row r="52" spans="1:11" ht="12.75">
      <c r="A52" s="64" t="s">
        <v>53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2.75">
      <c r="A53" s="22" t="s">
        <v>54</v>
      </c>
      <c r="B53" s="6">
        <v>5780945461</v>
      </c>
      <c r="C53" s="6">
        <v>5605811395</v>
      </c>
      <c r="D53" s="23">
        <v>0</v>
      </c>
      <c r="E53" s="24">
        <v>5155542550</v>
      </c>
      <c r="F53" s="6">
        <v>5208754762</v>
      </c>
      <c r="G53" s="25">
        <v>5208754762</v>
      </c>
      <c r="H53" s="26">
        <v>5248123820</v>
      </c>
      <c r="I53" s="24">
        <v>4950746549</v>
      </c>
      <c r="J53" s="6">
        <v>4503982000</v>
      </c>
      <c r="K53" s="25">
        <v>4217743328</v>
      </c>
    </row>
    <row r="54" spans="1:11" ht="12.75">
      <c r="A54" s="22" t="s">
        <v>55</v>
      </c>
      <c r="B54" s="6">
        <v>427744133</v>
      </c>
      <c r="C54" s="6">
        <v>411711664</v>
      </c>
      <c r="D54" s="23">
        <v>0</v>
      </c>
      <c r="E54" s="24">
        <v>428189005</v>
      </c>
      <c r="F54" s="6">
        <v>428189005</v>
      </c>
      <c r="G54" s="25">
        <v>428189005</v>
      </c>
      <c r="H54" s="26">
        <v>402816345</v>
      </c>
      <c r="I54" s="24">
        <v>434145379</v>
      </c>
      <c r="J54" s="6">
        <v>457589171</v>
      </c>
      <c r="K54" s="25">
        <v>464581844</v>
      </c>
    </row>
    <row r="55" spans="1:11" ht="12.75">
      <c r="A55" s="22" t="s">
        <v>56</v>
      </c>
      <c r="B55" s="6">
        <v>0</v>
      </c>
      <c r="C55" s="6">
        <v>0</v>
      </c>
      <c r="D55" s="23">
        <v>0</v>
      </c>
      <c r="E55" s="24">
        <v>39000000</v>
      </c>
      <c r="F55" s="6">
        <v>39685084</v>
      </c>
      <c r="G55" s="25">
        <v>39685084</v>
      </c>
      <c r="H55" s="26">
        <v>25882810</v>
      </c>
      <c r="I55" s="24">
        <v>11609533</v>
      </c>
      <c r="J55" s="6">
        <v>0</v>
      </c>
      <c r="K55" s="25">
        <v>0</v>
      </c>
    </row>
    <row r="56" spans="1:11" ht="12.75">
      <c r="A56" s="22" t="s">
        <v>57</v>
      </c>
      <c r="B56" s="6">
        <v>50600975</v>
      </c>
      <c r="C56" s="6">
        <v>68240419</v>
      </c>
      <c r="D56" s="23">
        <v>0</v>
      </c>
      <c r="E56" s="24">
        <v>153814920</v>
      </c>
      <c r="F56" s="6">
        <v>165902398</v>
      </c>
      <c r="G56" s="25">
        <v>165902398</v>
      </c>
      <c r="H56" s="26">
        <v>98023507</v>
      </c>
      <c r="I56" s="24">
        <v>229384557</v>
      </c>
      <c r="J56" s="6">
        <v>239601821</v>
      </c>
      <c r="K56" s="25">
        <v>252581419</v>
      </c>
    </row>
    <row r="57" spans="1:11" ht="4.5" customHeight="1">
      <c r="A57" s="83"/>
      <c r="B57" s="84"/>
      <c r="C57" s="85"/>
      <c r="D57" s="86"/>
      <c r="E57" s="84"/>
      <c r="F57" s="85"/>
      <c r="G57" s="86"/>
      <c r="H57" s="87"/>
      <c r="I57" s="84"/>
      <c r="J57" s="85"/>
      <c r="K57" s="86"/>
    </row>
    <row r="58" spans="1:11" ht="12.75">
      <c r="A58" s="64" t="s">
        <v>58</v>
      </c>
      <c r="B58" s="18"/>
      <c r="C58" s="19"/>
      <c r="D58" s="20"/>
      <c r="E58" s="18"/>
      <c r="F58" s="19"/>
      <c r="G58" s="20"/>
      <c r="H58" s="21"/>
      <c r="I58" s="88"/>
      <c r="J58" s="6"/>
      <c r="K58" s="89"/>
    </row>
    <row r="59" spans="1:11" ht="12.75">
      <c r="A59" s="90" t="s">
        <v>59</v>
      </c>
      <c r="B59" s="6">
        <v>0</v>
      </c>
      <c r="C59" s="6">
        <v>0</v>
      </c>
      <c r="D59" s="23">
        <v>0</v>
      </c>
      <c r="E59" s="24">
        <v>300111199</v>
      </c>
      <c r="F59" s="6">
        <v>178315708</v>
      </c>
      <c r="G59" s="25">
        <v>178315708</v>
      </c>
      <c r="H59" s="26">
        <v>178315708</v>
      </c>
      <c r="I59" s="24">
        <v>211717840</v>
      </c>
      <c r="J59" s="6">
        <v>223150601</v>
      </c>
      <c r="K59" s="25">
        <v>235200730</v>
      </c>
    </row>
    <row r="60" spans="1:11" ht="12.75">
      <c r="A60" s="90" t="s">
        <v>60</v>
      </c>
      <c r="B60" s="6">
        <v>0</v>
      </c>
      <c r="C60" s="6">
        <v>0</v>
      </c>
      <c r="D60" s="23">
        <v>0</v>
      </c>
      <c r="E60" s="24">
        <v>59317478</v>
      </c>
      <c r="F60" s="6">
        <v>62580000</v>
      </c>
      <c r="G60" s="25">
        <v>62580000</v>
      </c>
      <c r="H60" s="26">
        <v>62580000</v>
      </c>
      <c r="I60" s="24">
        <v>16427519</v>
      </c>
      <c r="J60" s="6">
        <v>17314605</v>
      </c>
      <c r="K60" s="25">
        <v>18249593</v>
      </c>
    </row>
    <row r="61" spans="1:11" ht="12.75">
      <c r="A61" s="91" t="s">
        <v>61</v>
      </c>
      <c r="B61" s="92">
        <v>0</v>
      </c>
      <c r="C61" s="93">
        <v>0</v>
      </c>
      <c r="D61" s="94">
        <v>0</v>
      </c>
      <c r="E61" s="92">
        <v>0</v>
      </c>
      <c r="F61" s="93">
        <v>0</v>
      </c>
      <c r="G61" s="94">
        <v>0</v>
      </c>
      <c r="H61" s="95">
        <v>0</v>
      </c>
      <c r="I61" s="92">
        <v>0</v>
      </c>
      <c r="J61" s="93">
        <v>0</v>
      </c>
      <c r="K61" s="94">
        <v>0</v>
      </c>
    </row>
    <row r="62" spans="1:11" ht="12.75">
      <c r="A62" s="96" t="s">
        <v>62</v>
      </c>
      <c r="B62" s="97">
        <v>2089</v>
      </c>
      <c r="C62" s="98">
        <v>2089</v>
      </c>
      <c r="D62" s="99">
        <v>2089</v>
      </c>
      <c r="E62" s="97">
        <v>2089</v>
      </c>
      <c r="F62" s="98">
        <v>2110</v>
      </c>
      <c r="G62" s="99">
        <v>2110</v>
      </c>
      <c r="H62" s="100">
        <v>2110</v>
      </c>
      <c r="I62" s="97">
        <v>2219</v>
      </c>
      <c r="J62" s="98">
        <v>2339</v>
      </c>
      <c r="K62" s="99">
        <v>2465</v>
      </c>
    </row>
    <row r="63" spans="1:11" ht="12.75">
      <c r="A63" s="96" t="s">
        <v>63</v>
      </c>
      <c r="B63" s="97">
        <v>4581</v>
      </c>
      <c r="C63" s="98">
        <v>4581</v>
      </c>
      <c r="D63" s="99">
        <v>4581</v>
      </c>
      <c r="E63" s="97">
        <v>4627</v>
      </c>
      <c r="F63" s="98">
        <v>4627</v>
      </c>
      <c r="G63" s="99">
        <v>4627</v>
      </c>
      <c r="H63" s="100">
        <v>4627</v>
      </c>
      <c r="I63" s="97">
        <v>4867</v>
      </c>
      <c r="J63" s="98">
        <v>5130</v>
      </c>
      <c r="K63" s="99">
        <v>5407</v>
      </c>
    </row>
    <row r="64" spans="1:11" ht="12.75">
      <c r="A64" s="96" t="s">
        <v>64</v>
      </c>
      <c r="B64" s="97">
        <v>169802</v>
      </c>
      <c r="C64" s="98">
        <v>171185</v>
      </c>
      <c r="D64" s="99">
        <v>169886</v>
      </c>
      <c r="E64" s="97">
        <v>167901</v>
      </c>
      <c r="F64" s="98">
        <v>167901</v>
      </c>
      <c r="G64" s="99">
        <v>167901</v>
      </c>
      <c r="H64" s="100">
        <v>171548</v>
      </c>
      <c r="I64" s="97">
        <v>180279</v>
      </c>
      <c r="J64" s="98">
        <v>189817</v>
      </c>
      <c r="K64" s="99">
        <v>199871</v>
      </c>
    </row>
    <row r="65" spans="1:11" ht="12.75">
      <c r="A65" s="96" t="s">
        <v>65</v>
      </c>
      <c r="B65" s="97">
        <v>2</v>
      </c>
      <c r="C65" s="98">
        <v>2</v>
      </c>
      <c r="D65" s="99">
        <v>2</v>
      </c>
      <c r="E65" s="97">
        <v>2</v>
      </c>
      <c r="F65" s="98">
        <v>2</v>
      </c>
      <c r="G65" s="99">
        <v>2</v>
      </c>
      <c r="H65" s="100">
        <v>2</v>
      </c>
      <c r="I65" s="97">
        <v>2</v>
      </c>
      <c r="J65" s="98">
        <v>2</v>
      </c>
      <c r="K65" s="99">
        <v>2</v>
      </c>
    </row>
    <row r="66" spans="1:11" ht="4.5" customHeight="1">
      <c r="A66" s="83"/>
      <c r="B66" s="101"/>
      <c r="C66" s="102"/>
      <c r="D66" s="103"/>
      <c r="E66" s="101"/>
      <c r="F66" s="102"/>
      <c r="G66" s="103"/>
      <c r="H66" s="104"/>
      <c r="I66" s="101"/>
      <c r="J66" s="102"/>
      <c r="K66" s="103"/>
    </row>
    <row r="67" spans="1:11" ht="12.75">
      <c r="A67" s="105"/>
      <c r="B67" s="106"/>
      <c r="C67" s="106"/>
      <c r="D67" s="106"/>
      <c r="E67" s="106"/>
      <c r="F67" s="106"/>
      <c r="G67" s="106"/>
      <c r="H67" s="106"/>
      <c r="I67" s="106"/>
      <c r="J67" s="106"/>
      <c r="K67" s="106"/>
    </row>
    <row r="68" spans="1:11" ht="12.75">
      <c r="A68" s="107"/>
      <c r="B68" s="107"/>
      <c r="C68" s="107"/>
      <c r="D68" s="107"/>
      <c r="E68" s="107"/>
      <c r="F68" s="107"/>
      <c r="G68" s="107"/>
      <c r="H68" s="107"/>
      <c r="I68" s="107"/>
      <c r="J68" s="107"/>
      <c r="K68" s="107"/>
    </row>
    <row r="69" spans="1:11" ht="12.75">
      <c r="A69" s="108"/>
      <c r="B69" s="108"/>
      <c r="C69" s="108"/>
      <c r="D69" s="108"/>
      <c r="E69" s="108"/>
      <c r="F69" s="108"/>
      <c r="G69" s="108"/>
      <c r="H69" s="108"/>
      <c r="I69" s="108"/>
      <c r="J69" s="108"/>
      <c r="K69" s="108"/>
    </row>
    <row r="70" spans="1:11" ht="12.75" hidden="1">
      <c r="A70" s="4" t="s">
        <v>102</v>
      </c>
      <c r="B70" s="5">
        <f>IF(ISERROR(B71/B72),0,(B71/B72))</f>
        <v>0.6767007679000687</v>
      </c>
      <c r="C70" s="5">
        <f aca="true" t="shared" si="8" ref="C70:K70">IF(ISERROR(C71/C72),0,(C71/C72))</f>
        <v>0.6572832976679072</v>
      </c>
      <c r="D70" s="5">
        <f t="shared" si="8"/>
        <v>0</v>
      </c>
      <c r="E70" s="5">
        <f t="shared" si="8"/>
        <v>0</v>
      </c>
      <c r="F70" s="5">
        <f t="shared" si="8"/>
        <v>0</v>
      </c>
      <c r="G70" s="5">
        <f t="shared" si="8"/>
        <v>0</v>
      </c>
      <c r="H70" s="5">
        <f t="shared" si="8"/>
        <v>2.297313422170416</v>
      </c>
      <c r="I70" s="5">
        <f t="shared" si="8"/>
        <v>0</v>
      </c>
      <c r="J70" s="5">
        <f t="shared" si="8"/>
        <v>0</v>
      </c>
      <c r="K70" s="5">
        <f t="shared" si="8"/>
        <v>0</v>
      </c>
    </row>
    <row r="71" spans="1:11" ht="12.75" hidden="1">
      <c r="A71" s="2" t="s">
        <v>103</v>
      </c>
      <c r="B71" s="2">
        <f>+B83</f>
        <v>1137762129</v>
      </c>
      <c r="C71" s="2">
        <f aca="true" t="shared" si="9" ref="C71:K71">+C83</f>
        <v>1159907326</v>
      </c>
      <c r="D71" s="2">
        <f t="shared" si="9"/>
        <v>0</v>
      </c>
      <c r="E71" s="2">
        <f t="shared" si="9"/>
        <v>0</v>
      </c>
      <c r="F71" s="2">
        <f t="shared" si="9"/>
        <v>0</v>
      </c>
      <c r="G71" s="2">
        <f t="shared" si="9"/>
        <v>0</v>
      </c>
      <c r="H71" s="2">
        <f t="shared" si="9"/>
        <v>4546646700</v>
      </c>
      <c r="I71" s="2">
        <f t="shared" si="9"/>
        <v>0</v>
      </c>
      <c r="J71" s="2">
        <f t="shared" si="9"/>
        <v>0</v>
      </c>
      <c r="K71" s="2">
        <f t="shared" si="9"/>
        <v>0</v>
      </c>
    </row>
    <row r="72" spans="1:11" ht="12.75" hidden="1">
      <c r="A72" s="2" t="s">
        <v>104</v>
      </c>
      <c r="B72" s="2">
        <f>+B77</f>
        <v>1681337133</v>
      </c>
      <c r="C72" s="2">
        <f aca="true" t="shared" si="10" ref="C72:K72">+C77</f>
        <v>1764699225</v>
      </c>
      <c r="D72" s="2">
        <f t="shared" si="10"/>
        <v>0</v>
      </c>
      <c r="E72" s="2">
        <f t="shared" si="10"/>
        <v>2173349964</v>
      </c>
      <c r="F72" s="2">
        <f t="shared" si="10"/>
        <v>2022729754</v>
      </c>
      <c r="G72" s="2">
        <f t="shared" si="10"/>
        <v>2022729754</v>
      </c>
      <c r="H72" s="2">
        <f t="shared" si="10"/>
        <v>1979114672</v>
      </c>
      <c r="I72" s="2">
        <f t="shared" si="10"/>
        <v>2221230871</v>
      </c>
      <c r="J72" s="2">
        <f t="shared" si="10"/>
        <v>2406762755</v>
      </c>
      <c r="K72" s="2">
        <f t="shared" si="10"/>
        <v>2700191330</v>
      </c>
    </row>
    <row r="73" spans="1:11" ht="12.75" hidden="1">
      <c r="A73" s="2" t="s">
        <v>105</v>
      </c>
      <c r="B73" s="2">
        <f>+B74</f>
        <v>-174363868.16666672</v>
      </c>
      <c r="C73" s="2">
        <f aca="true" t="shared" si="11" ref="C73:K73">+(C78+C80+C81+C82)-(B78+B80+B81+B82)</f>
        <v>27603361</v>
      </c>
      <c r="D73" s="2">
        <f t="shared" si="11"/>
        <v>-338960232</v>
      </c>
      <c r="E73" s="2">
        <f t="shared" si="11"/>
        <v>506279550</v>
      </c>
      <c r="F73" s="2">
        <f>+(F78+F80+F81+F82)-(D78+D80+D81+D82)</f>
        <v>506279550</v>
      </c>
      <c r="G73" s="2">
        <f>+(G78+G80+G81+G82)-(D78+D80+D81+D82)</f>
        <v>506279550</v>
      </c>
      <c r="H73" s="2">
        <f>+(H78+H80+H81+H82)-(D78+D80+D81+D82)</f>
        <v>841134045</v>
      </c>
      <c r="I73" s="2">
        <f>+(I78+I80+I81+I82)-(E78+E80+E81+E82)</f>
        <v>63767000</v>
      </c>
      <c r="J73" s="2">
        <f t="shared" si="11"/>
        <v>7000000</v>
      </c>
      <c r="K73" s="2">
        <f t="shared" si="11"/>
        <v>20000000</v>
      </c>
    </row>
    <row r="74" spans="1:11" ht="12.75" hidden="1">
      <c r="A74" s="2" t="s">
        <v>106</v>
      </c>
      <c r="B74" s="2">
        <f>+TREND(C74:E74)</f>
        <v>-174363868.16666672</v>
      </c>
      <c r="C74" s="2">
        <f>+C73</f>
        <v>27603361</v>
      </c>
      <c r="D74" s="2">
        <f aca="true" t="shared" si="12" ref="D74:K74">+D73</f>
        <v>-338960232</v>
      </c>
      <c r="E74" s="2">
        <f t="shared" si="12"/>
        <v>506279550</v>
      </c>
      <c r="F74" s="2">
        <f t="shared" si="12"/>
        <v>506279550</v>
      </c>
      <c r="G74" s="2">
        <f t="shared" si="12"/>
        <v>506279550</v>
      </c>
      <c r="H74" s="2">
        <f t="shared" si="12"/>
        <v>841134045</v>
      </c>
      <c r="I74" s="2">
        <f t="shared" si="12"/>
        <v>63767000</v>
      </c>
      <c r="J74" s="2">
        <f t="shared" si="12"/>
        <v>7000000</v>
      </c>
      <c r="K74" s="2">
        <f t="shared" si="12"/>
        <v>20000000</v>
      </c>
    </row>
    <row r="75" spans="1:11" ht="12.75" hidden="1">
      <c r="A75" s="2" t="s">
        <v>107</v>
      </c>
      <c r="B75" s="2">
        <f>+B84-(((B80+B81+B78)*B70)-B79)</f>
        <v>344943342.02542484</v>
      </c>
      <c r="C75" s="2">
        <f aca="true" t="shared" si="13" ref="C75:K75">+C84-(((C80+C81+C78)*C70)-C79)</f>
        <v>492610372.93276113</v>
      </c>
      <c r="D75" s="2">
        <f t="shared" si="13"/>
        <v>0</v>
      </c>
      <c r="E75" s="2">
        <f t="shared" si="13"/>
        <v>478746347</v>
      </c>
      <c r="F75" s="2">
        <f t="shared" si="13"/>
        <v>526322209</v>
      </c>
      <c r="G75" s="2">
        <f t="shared" si="13"/>
        <v>526322209</v>
      </c>
      <c r="H75" s="2">
        <f t="shared" si="13"/>
        <v>-789391754.0077755</v>
      </c>
      <c r="I75" s="2">
        <f t="shared" si="13"/>
        <v>1291305542</v>
      </c>
      <c r="J75" s="2">
        <f t="shared" si="13"/>
        <v>1033807068</v>
      </c>
      <c r="K75" s="2">
        <f t="shared" si="13"/>
        <v>659295939</v>
      </c>
    </row>
    <row r="76" spans="1:11" ht="12.75" hidden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3.5" hidden="1">
      <c r="A77" s="1" t="s">
        <v>66</v>
      </c>
      <c r="B77" s="3">
        <v>1681337133</v>
      </c>
      <c r="C77" s="3">
        <v>1764699225</v>
      </c>
      <c r="D77" s="3">
        <v>0</v>
      </c>
      <c r="E77" s="3">
        <v>2173349964</v>
      </c>
      <c r="F77" s="3">
        <v>2022729754</v>
      </c>
      <c r="G77" s="3">
        <v>2022729754</v>
      </c>
      <c r="H77" s="3">
        <v>1979114672</v>
      </c>
      <c r="I77" s="3">
        <v>2221230871</v>
      </c>
      <c r="J77" s="3">
        <v>2406762755</v>
      </c>
      <c r="K77" s="3">
        <v>2700191330</v>
      </c>
    </row>
    <row r="78" spans="1:11" ht="13.5" hidden="1">
      <c r="A78" s="1" t="s">
        <v>67</v>
      </c>
      <c r="B78" s="3">
        <v>15147640</v>
      </c>
      <c r="C78" s="3">
        <v>112477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3.5" hidden="1">
      <c r="A79" s="1" t="s">
        <v>68</v>
      </c>
      <c r="B79" s="3">
        <v>555621867</v>
      </c>
      <c r="C79" s="3">
        <v>715403272</v>
      </c>
      <c r="D79" s="3">
        <v>0</v>
      </c>
      <c r="E79" s="3">
        <v>478746347</v>
      </c>
      <c r="F79" s="3">
        <v>526322209</v>
      </c>
      <c r="G79" s="3">
        <v>526322209</v>
      </c>
      <c r="H79" s="3">
        <v>1142762852</v>
      </c>
      <c r="I79" s="3">
        <v>1291305542</v>
      </c>
      <c r="J79" s="3">
        <v>1033807068</v>
      </c>
      <c r="K79" s="3">
        <v>659295939</v>
      </c>
    </row>
    <row r="80" spans="1:11" ht="13.5" hidden="1">
      <c r="A80" s="1" t="s">
        <v>69</v>
      </c>
      <c r="B80" s="3">
        <v>249389554</v>
      </c>
      <c r="C80" s="3">
        <v>295684941</v>
      </c>
      <c r="D80" s="3">
        <v>0</v>
      </c>
      <c r="E80" s="3">
        <v>504889550</v>
      </c>
      <c r="F80" s="3">
        <v>504889550</v>
      </c>
      <c r="G80" s="3">
        <v>504889550</v>
      </c>
      <c r="H80" s="3">
        <v>492714372</v>
      </c>
      <c r="I80" s="3">
        <v>568656550</v>
      </c>
      <c r="J80" s="3">
        <v>575656550</v>
      </c>
      <c r="K80" s="3">
        <v>595656550</v>
      </c>
    </row>
    <row r="81" spans="1:11" ht="13.5" hidden="1">
      <c r="A81" s="1" t="s">
        <v>70</v>
      </c>
      <c r="B81" s="3">
        <v>46794690</v>
      </c>
      <c r="C81" s="3">
        <v>43162814</v>
      </c>
      <c r="D81" s="3">
        <v>0</v>
      </c>
      <c r="E81" s="3">
        <v>1390000</v>
      </c>
      <c r="F81" s="3">
        <v>1390000</v>
      </c>
      <c r="G81" s="3">
        <v>1390000</v>
      </c>
      <c r="H81" s="3">
        <v>348335259</v>
      </c>
      <c r="I81" s="3">
        <v>1390000</v>
      </c>
      <c r="J81" s="3">
        <v>1390000</v>
      </c>
      <c r="K81" s="3">
        <v>1390000</v>
      </c>
    </row>
    <row r="82" spans="1:11" ht="13.5" hidden="1">
      <c r="A82" s="1" t="s">
        <v>71</v>
      </c>
      <c r="B82" s="3">
        <v>24987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84414</v>
      </c>
      <c r="I82" s="3">
        <v>0</v>
      </c>
      <c r="J82" s="3">
        <v>0</v>
      </c>
      <c r="K82" s="3">
        <v>0</v>
      </c>
    </row>
    <row r="83" spans="1:11" ht="13.5" hidden="1">
      <c r="A83" s="1" t="s">
        <v>72</v>
      </c>
      <c r="B83" s="3">
        <v>1137762129</v>
      </c>
      <c r="C83" s="3">
        <v>1159907326</v>
      </c>
      <c r="D83" s="3">
        <v>0</v>
      </c>
      <c r="E83" s="3">
        <v>0</v>
      </c>
      <c r="F83" s="3">
        <v>0</v>
      </c>
      <c r="G83" s="3">
        <v>0</v>
      </c>
      <c r="H83" s="3">
        <v>4546646700</v>
      </c>
      <c r="I83" s="3">
        <v>0</v>
      </c>
      <c r="J83" s="3">
        <v>0</v>
      </c>
      <c r="K83" s="3">
        <v>0</v>
      </c>
    </row>
    <row r="84" spans="1:11" ht="13.5" hidden="1">
      <c r="A84" s="1" t="s">
        <v>73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</row>
    <row r="85" spans="1:11" ht="13.5" hidden="1">
      <c r="A85" s="1" t="s">
        <v>74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11" width="9.7109375" style="0" customWidth="1"/>
  </cols>
  <sheetData>
    <row r="1" spans="1:11" ht="18" customHeight="1">
      <c r="A1" s="109" t="s">
        <v>93</v>
      </c>
      <c r="B1" s="110"/>
      <c r="C1" s="110"/>
      <c r="D1" s="111"/>
      <c r="E1" s="111"/>
      <c r="F1" s="111"/>
      <c r="G1" s="111"/>
      <c r="H1" s="111"/>
      <c r="I1" s="111"/>
      <c r="J1" s="111"/>
      <c r="K1" s="111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12" t="s">
        <v>5</v>
      </c>
      <c r="F2" s="113"/>
      <c r="G2" s="113"/>
      <c r="H2" s="113"/>
      <c r="I2" s="114" t="s">
        <v>6</v>
      </c>
      <c r="J2" s="115"/>
      <c r="K2" s="116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9</v>
      </c>
      <c r="E3" s="13" t="s">
        <v>10</v>
      </c>
      <c r="F3" s="14" t="s">
        <v>11</v>
      </c>
      <c r="G3" s="15" t="s">
        <v>12</v>
      </c>
      <c r="H3" s="16" t="s">
        <v>13</v>
      </c>
      <c r="I3" s="13" t="s">
        <v>14</v>
      </c>
      <c r="J3" s="14" t="s">
        <v>15</v>
      </c>
      <c r="K3" s="15" t="s">
        <v>16</v>
      </c>
    </row>
    <row r="4" spans="1:11" ht="12.75">
      <c r="A4" s="17" t="s">
        <v>17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2.75">
      <c r="A5" s="22" t="s">
        <v>18</v>
      </c>
      <c r="B5" s="6">
        <v>31760081</v>
      </c>
      <c r="C5" s="6">
        <v>35084639</v>
      </c>
      <c r="D5" s="23">
        <v>31786285</v>
      </c>
      <c r="E5" s="24">
        <v>45333988</v>
      </c>
      <c r="F5" s="6">
        <v>45333988</v>
      </c>
      <c r="G5" s="25">
        <v>45333988</v>
      </c>
      <c r="H5" s="26">
        <v>41443775</v>
      </c>
      <c r="I5" s="24">
        <v>46226955</v>
      </c>
      <c r="J5" s="6">
        <v>48723211</v>
      </c>
      <c r="K5" s="25">
        <v>51354264</v>
      </c>
    </row>
    <row r="6" spans="1:11" ht="12.75">
      <c r="A6" s="22" t="s">
        <v>19</v>
      </c>
      <c r="B6" s="6">
        <v>137128885</v>
      </c>
      <c r="C6" s="6">
        <v>166691833</v>
      </c>
      <c r="D6" s="23">
        <v>154422844</v>
      </c>
      <c r="E6" s="24">
        <v>179885384</v>
      </c>
      <c r="F6" s="6">
        <v>179114645</v>
      </c>
      <c r="G6" s="25">
        <v>179114645</v>
      </c>
      <c r="H6" s="26">
        <v>165341115</v>
      </c>
      <c r="I6" s="24">
        <v>172664392</v>
      </c>
      <c r="J6" s="6">
        <v>181988269</v>
      </c>
      <c r="K6" s="25">
        <v>191815635</v>
      </c>
    </row>
    <row r="7" spans="1:11" ht="12.75">
      <c r="A7" s="22" t="s">
        <v>20</v>
      </c>
      <c r="B7" s="6">
        <v>896744</v>
      </c>
      <c r="C7" s="6">
        <v>915117</v>
      </c>
      <c r="D7" s="23">
        <v>65928</v>
      </c>
      <c r="E7" s="24">
        <v>500000</v>
      </c>
      <c r="F7" s="6">
        <v>500000</v>
      </c>
      <c r="G7" s="25">
        <v>500000</v>
      </c>
      <c r="H7" s="26">
        <v>85020</v>
      </c>
      <c r="I7" s="24">
        <v>745500</v>
      </c>
      <c r="J7" s="6">
        <v>785757</v>
      </c>
      <c r="K7" s="25">
        <v>828188</v>
      </c>
    </row>
    <row r="8" spans="1:11" ht="12.75">
      <c r="A8" s="22" t="s">
        <v>21</v>
      </c>
      <c r="B8" s="6">
        <v>97169519</v>
      </c>
      <c r="C8" s="6">
        <v>97660228</v>
      </c>
      <c r="D8" s="23">
        <v>121995758</v>
      </c>
      <c r="E8" s="24">
        <v>146506000</v>
      </c>
      <c r="F8" s="6">
        <v>146506000</v>
      </c>
      <c r="G8" s="25">
        <v>146506000</v>
      </c>
      <c r="H8" s="26">
        <v>148398464</v>
      </c>
      <c r="I8" s="24">
        <v>134228500</v>
      </c>
      <c r="J8" s="6">
        <v>141476839</v>
      </c>
      <c r="K8" s="25">
        <v>149116588</v>
      </c>
    </row>
    <row r="9" spans="1:11" ht="12.75">
      <c r="A9" s="22" t="s">
        <v>22</v>
      </c>
      <c r="B9" s="6">
        <v>123724647</v>
      </c>
      <c r="C9" s="6">
        <v>71649601</v>
      </c>
      <c r="D9" s="23">
        <v>-94762655</v>
      </c>
      <c r="E9" s="24">
        <v>63822980</v>
      </c>
      <c r="F9" s="6">
        <v>65365420</v>
      </c>
      <c r="G9" s="25">
        <v>65365420</v>
      </c>
      <c r="H9" s="26">
        <v>110159886</v>
      </c>
      <c r="I9" s="24">
        <v>98520019</v>
      </c>
      <c r="J9" s="6">
        <v>103903340</v>
      </c>
      <c r="K9" s="25">
        <v>109514119</v>
      </c>
    </row>
    <row r="10" spans="1:11" ht="20.25">
      <c r="A10" s="27" t="s">
        <v>97</v>
      </c>
      <c r="B10" s="28">
        <f>SUM(B5:B9)</f>
        <v>390679876</v>
      </c>
      <c r="C10" s="29">
        <f aca="true" t="shared" si="0" ref="C10:K10">SUM(C5:C9)</f>
        <v>372001418</v>
      </c>
      <c r="D10" s="30">
        <f t="shared" si="0"/>
        <v>213508160</v>
      </c>
      <c r="E10" s="28">
        <f t="shared" si="0"/>
        <v>436048352</v>
      </c>
      <c r="F10" s="29">
        <f t="shared" si="0"/>
        <v>436820053</v>
      </c>
      <c r="G10" s="31">
        <f t="shared" si="0"/>
        <v>436820053</v>
      </c>
      <c r="H10" s="32">
        <f t="shared" si="0"/>
        <v>465428260</v>
      </c>
      <c r="I10" s="28">
        <f t="shared" si="0"/>
        <v>452385366</v>
      </c>
      <c r="J10" s="29">
        <f t="shared" si="0"/>
        <v>476877416</v>
      </c>
      <c r="K10" s="31">
        <f t="shared" si="0"/>
        <v>502628794</v>
      </c>
    </row>
    <row r="11" spans="1:11" ht="12.75">
      <c r="A11" s="22" t="s">
        <v>23</v>
      </c>
      <c r="B11" s="6">
        <v>65766423</v>
      </c>
      <c r="C11" s="6">
        <v>62603455</v>
      </c>
      <c r="D11" s="23">
        <v>67143522</v>
      </c>
      <c r="E11" s="24">
        <v>95328362</v>
      </c>
      <c r="F11" s="6">
        <v>92423990</v>
      </c>
      <c r="G11" s="25">
        <v>92423990</v>
      </c>
      <c r="H11" s="26">
        <v>75098369</v>
      </c>
      <c r="I11" s="24">
        <v>96086603</v>
      </c>
      <c r="J11" s="6">
        <v>101275280</v>
      </c>
      <c r="K11" s="25">
        <v>106744144</v>
      </c>
    </row>
    <row r="12" spans="1:11" ht="12.75">
      <c r="A12" s="22" t="s">
        <v>24</v>
      </c>
      <c r="B12" s="6">
        <v>7163876</v>
      </c>
      <c r="C12" s="6">
        <v>7521988</v>
      </c>
      <c r="D12" s="23">
        <v>8577779</v>
      </c>
      <c r="E12" s="24">
        <v>9061425</v>
      </c>
      <c r="F12" s="6">
        <v>9061425</v>
      </c>
      <c r="G12" s="25">
        <v>9061425</v>
      </c>
      <c r="H12" s="26">
        <v>9137711</v>
      </c>
      <c r="I12" s="24">
        <v>9735394</v>
      </c>
      <c r="J12" s="6">
        <v>10261106</v>
      </c>
      <c r="K12" s="25">
        <v>10815205</v>
      </c>
    </row>
    <row r="13" spans="1:11" ht="12.75">
      <c r="A13" s="22" t="s">
        <v>98</v>
      </c>
      <c r="B13" s="6">
        <v>41708559</v>
      </c>
      <c r="C13" s="6">
        <v>44379777</v>
      </c>
      <c r="D13" s="23">
        <v>37790908</v>
      </c>
      <c r="E13" s="24">
        <v>45321700</v>
      </c>
      <c r="F13" s="6">
        <v>45321700</v>
      </c>
      <c r="G13" s="25">
        <v>45321700</v>
      </c>
      <c r="H13" s="26">
        <v>0</v>
      </c>
      <c r="I13" s="24">
        <v>46819583</v>
      </c>
      <c r="J13" s="6">
        <v>50874062</v>
      </c>
      <c r="K13" s="25">
        <v>53621261</v>
      </c>
    </row>
    <row r="14" spans="1:11" ht="12.75">
      <c r="A14" s="22" t="s">
        <v>25</v>
      </c>
      <c r="B14" s="6">
        <v>6613493</v>
      </c>
      <c r="C14" s="6">
        <v>6329652</v>
      </c>
      <c r="D14" s="23">
        <v>3654700</v>
      </c>
      <c r="E14" s="24">
        <v>5597336</v>
      </c>
      <c r="F14" s="6">
        <v>6697336</v>
      </c>
      <c r="G14" s="25">
        <v>6697336</v>
      </c>
      <c r="H14" s="26">
        <v>3196177</v>
      </c>
      <c r="I14" s="24">
        <v>3739428</v>
      </c>
      <c r="J14" s="6">
        <v>3941357</v>
      </c>
      <c r="K14" s="25">
        <v>4154190</v>
      </c>
    </row>
    <row r="15" spans="1:11" ht="12.75">
      <c r="A15" s="22" t="s">
        <v>26</v>
      </c>
      <c r="B15" s="6">
        <v>95287690</v>
      </c>
      <c r="C15" s="6">
        <v>113257813</v>
      </c>
      <c r="D15" s="23">
        <v>105296741</v>
      </c>
      <c r="E15" s="24">
        <v>118124866</v>
      </c>
      <c r="F15" s="6">
        <v>118899866</v>
      </c>
      <c r="G15" s="25">
        <v>118899866</v>
      </c>
      <c r="H15" s="26">
        <v>68666119</v>
      </c>
      <c r="I15" s="24">
        <v>130981866</v>
      </c>
      <c r="J15" s="6">
        <v>139327017</v>
      </c>
      <c r="K15" s="25">
        <v>145970594</v>
      </c>
    </row>
    <row r="16" spans="1:11" ht="12.75">
      <c r="A16" s="22" t="s">
        <v>21</v>
      </c>
      <c r="B16" s="6">
        <v>0</v>
      </c>
      <c r="C16" s="6">
        <v>0</v>
      </c>
      <c r="D16" s="23">
        <v>0</v>
      </c>
      <c r="E16" s="24">
        <v>0</v>
      </c>
      <c r="F16" s="6">
        <v>0</v>
      </c>
      <c r="G16" s="25">
        <v>0</v>
      </c>
      <c r="H16" s="26">
        <v>0</v>
      </c>
      <c r="I16" s="24">
        <v>0</v>
      </c>
      <c r="J16" s="6">
        <v>0</v>
      </c>
      <c r="K16" s="25">
        <v>0</v>
      </c>
    </row>
    <row r="17" spans="1:11" ht="12.75">
      <c r="A17" s="22" t="s">
        <v>27</v>
      </c>
      <c r="B17" s="6">
        <v>118352697</v>
      </c>
      <c r="C17" s="6">
        <v>232512165</v>
      </c>
      <c r="D17" s="23">
        <v>27550229</v>
      </c>
      <c r="E17" s="24">
        <v>124875690</v>
      </c>
      <c r="F17" s="6">
        <v>133256930</v>
      </c>
      <c r="G17" s="25">
        <v>133256930</v>
      </c>
      <c r="H17" s="26">
        <v>101570826</v>
      </c>
      <c r="I17" s="24">
        <v>143794915</v>
      </c>
      <c r="J17" s="6">
        <v>149626014</v>
      </c>
      <c r="K17" s="25">
        <v>157676019</v>
      </c>
    </row>
    <row r="18" spans="1:11" ht="12.75">
      <c r="A18" s="33" t="s">
        <v>28</v>
      </c>
      <c r="B18" s="34">
        <f>SUM(B11:B17)</f>
        <v>334892738</v>
      </c>
      <c r="C18" s="35">
        <f aca="true" t="shared" si="1" ref="C18:K18">SUM(C11:C17)</f>
        <v>466604850</v>
      </c>
      <c r="D18" s="36">
        <f t="shared" si="1"/>
        <v>250013879</v>
      </c>
      <c r="E18" s="34">
        <f t="shared" si="1"/>
        <v>398309379</v>
      </c>
      <c r="F18" s="35">
        <f t="shared" si="1"/>
        <v>405661247</v>
      </c>
      <c r="G18" s="37">
        <f t="shared" si="1"/>
        <v>405661247</v>
      </c>
      <c r="H18" s="38">
        <f t="shared" si="1"/>
        <v>257669202</v>
      </c>
      <c r="I18" s="34">
        <f t="shared" si="1"/>
        <v>431157789</v>
      </c>
      <c r="J18" s="35">
        <f t="shared" si="1"/>
        <v>455304836</v>
      </c>
      <c r="K18" s="37">
        <f t="shared" si="1"/>
        <v>478981413</v>
      </c>
    </row>
    <row r="19" spans="1:11" ht="12.75">
      <c r="A19" s="33" t="s">
        <v>29</v>
      </c>
      <c r="B19" s="39">
        <f>+B10-B18</f>
        <v>55787138</v>
      </c>
      <c r="C19" s="40">
        <f aca="true" t="shared" si="2" ref="C19:K19">+C10-C18</f>
        <v>-94603432</v>
      </c>
      <c r="D19" s="41">
        <f t="shared" si="2"/>
        <v>-36505719</v>
      </c>
      <c r="E19" s="39">
        <f t="shared" si="2"/>
        <v>37738973</v>
      </c>
      <c r="F19" s="40">
        <f t="shared" si="2"/>
        <v>31158806</v>
      </c>
      <c r="G19" s="42">
        <f t="shared" si="2"/>
        <v>31158806</v>
      </c>
      <c r="H19" s="43">
        <f t="shared" si="2"/>
        <v>207759058</v>
      </c>
      <c r="I19" s="39">
        <f t="shared" si="2"/>
        <v>21227577</v>
      </c>
      <c r="J19" s="40">
        <f t="shared" si="2"/>
        <v>21572580</v>
      </c>
      <c r="K19" s="42">
        <f t="shared" si="2"/>
        <v>23647381</v>
      </c>
    </row>
    <row r="20" spans="1:11" ht="20.25">
      <c r="A20" s="44" t="s">
        <v>30</v>
      </c>
      <c r="B20" s="45">
        <v>46968907</v>
      </c>
      <c r="C20" s="46">
        <v>72578246</v>
      </c>
      <c r="D20" s="47">
        <v>13924265</v>
      </c>
      <c r="E20" s="45">
        <v>37971000</v>
      </c>
      <c r="F20" s="46">
        <v>37971000</v>
      </c>
      <c r="G20" s="48">
        <v>37971000</v>
      </c>
      <c r="H20" s="49">
        <v>19396401</v>
      </c>
      <c r="I20" s="45">
        <v>0</v>
      </c>
      <c r="J20" s="46">
        <v>0</v>
      </c>
      <c r="K20" s="48">
        <v>0</v>
      </c>
    </row>
    <row r="21" spans="1:11" ht="12.75">
      <c r="A21" s="22" t="s">
        <v>99</v>
      </c>
      <c r="B21" s="50">
        <v>0</v>
      </c>
      <c r="C21" s="51">
        <v>0</v>
      </c>
      <c r="D21" s="52">
        <v>30715458</v>
      </c>
      <c r="E21" s="50">
        <v>793000</v>
      </c>
      <c r="F21" s="51">
        <v>793000</v>
      </c>
      <c r="G21" s="53">
        <v>793000</v>
      </c>
      <c r="H21" s="54">
        <v>556548</v>
      </c>
      <c r="I21" s="50">
        <v>29981500</v>
      </c>
      <c r="J21" s="51">
        <v>5623824</v>
      </c>
      <c r="K21" s="53">
        <v>5928405</v>
      </c>
    </row>
    <row r="22" spans="1:11" ht="12.75">
      <c r="A22" s="55" t="s">
        <v>100</v>
      </c>
      <c r="B22" s="56">
        <f>SUM(B19:B21)</f>
        <v>102756045</v>
      </c>
      <c r="C22" s="57">
        <f aca="true" t="shared" si="3" ref="C22:K22">SUM(C19:C21)</f>
        <v>-22025186</v>
      </c>
      <c r="D22" s="58">
        <f t="shared" si="3"/>
        <v>8134004</v>
      </c>
      <c r="E22" s="56">
        <f t="shared" si="3"/>
        <v>76502973</v>
      </c>
      <c r="F22" s="57">
        <f t="shared" si="3"/>
        <v>69922806</v>
      </c>
      <c r="G22" s="59">
        <f t="shared" si="3"/>
        <v>69922806</v>
      </c>
      <c r="H22" s="60">
        <f t="shared" si="3"/>
        <v>227712007</v>
      </c>
      <c r="I22" s="56">
        <f t="shared" si="3"/>
        <v>51209077</v>
      </c>
      <c r="J22" s="57">
        <f t="shared" si="3"/>
        <v>27196404</v>
      </c>
      <c r="K22" s="59">
        <f t="shared" si="3"/>
        <v>29575786</v>
      </c>
    </row>
    <row r="23" spans="1:11" ht="12.75">
      <c r="A23" s="61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2.75">
      <c r="A24" s="62" t="s">
        <v>32</v>
      </c>
      <c r="B24" s="39">
        <f>SUM(B22:B23)</f>
        <v>102756045</v>
      </c>
      <c r="C24" s="40">
        <f aca="true" t="shared" si="4" ref="C24:K24">SUM(C22:C23)</f>
        <v>-22025186</v>
      </c>
      <c r="D24" s="41">
        <f t="shared" si="4"/>
        <v>8134004</v>
      </c>
      <c r="E24" s="39">
        <f t="shared" si="4"/>
        <v>76502973</v>
      </c>
      <c r="F24" s="40">
        <f t="shared" si="4"/>
        <v>69922806</v>
      </c>
      <c r="G24" s="42">
        <f t="shared" si="4"/>
        <v>69922806</v>
      </c>
      <c r="H24" s="43">
        <f t="shared" si="4"/>
        <v>227712007</v>
      </c>
      <c r="I24" s="39">
        <f t="shared" si="4"/>
        <v>51209077</v>
      </c>
      <c r="J24" s="40">
        <f t="shared" si="4"/>
        <v>27196404</v>
      </c>
      <c r="K24" s="42">
        <f t="shared" si="4"/>
        <v>29575786</v>
      </c>
    </row>
    <row r="25" spans="1:11" ht="4.5" customHeight="1">
      <c r="A25" s="63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2.75">
      <c r="A26" s="64" t="s">
        <v>101</v>
      </c>
      <c r="B26" s="65"/>
      <c r="C26" s="66"/>
      <c r="D26" s="67"/>
      <c r="E26" s="65"/>
      <c r="F26" s="66"/>
      <c r="G26" s="67"/>
      <c r="H26" s="68"/>
      <c r="I26" s="65"/>
      <c r="J26" s="66"/>
      <c r="K26" s="67"/>
    </row>
    <row r="27" spans="1:11" ht="12.75">
      <c r="A27" s="33" t="s">
        <v>33</v>
      </c>
      <c r="B27" s="7">
        <v>78230767</v>
      </c>
      <c r="C27" s="7">
        <v>62807153</v>
      </c>
      <c r="D27" s="69">
        <v>41150346</v>
      </c>
      <c r="E27" s="70">
        <v>68034519</v>
      </c>
      <c r="F27" s="7">
        <v>68034519</v>
      </c>
      <c r="G27" s="71">
        <v>68034519</v>
      </c>
      <c r="H27" s="72">
        <v>46813346</v>
      </c>
      <c r="I27" s="70">
        <v>30228458</v>
      </c>
      <c r="J27" s="7">
        <v>28869500</v>
      </c>
      <c r="K27" s="71">
        <v>30643750</v>
      </c>
    </row>
    <row r="28" spans="1:11" ht="12.75">
      <c r="A28" s="73" t="s">
        <v>34</v>
      </c>
      <c r="B28" s="6">
        <v>77689696</v>
      </c>
      <c r="C28" s="6">
        <v>62807153</v>
      </c>
      <c r="D28" s="23">
        <v>1</v>
      </c>
      <c r="E28" s="24">
        <v>65533029</v>
      </c>
      <c r="F28" s="6">
        <v>65533029</v>
      </c>
      <c r="G28" s="25">
        <v>65533029</v>
      </c>
      <c r="H28" s="26">
        <v>46759425</v>
      </c>
      <c r="I28" s="24">
        <v>28117958</v>
      </c>
      <c r="J28" s="6">
        <v>10350000</v>
      </c>
      <c r="K28" s="25">
        <v>600000</v>
      </c>
    </row>
    <row r="29" spans="1:11" ht="12.75">
      <c r="A29" s="22"/>
      <c r="B29" s="6"/>
      <c r="C29" s="6"/>
      <c r="D29" s="23"/>
      <c r="E29" s="24"/>
      <c r="F29" s="6"/>
      <c r="G29" s="25"/>
      <c r="H29" s="26"/>
      <c r="I29" s="24"/>
      <c r="J29" s="6"/>
      <c r="K29" s="25"/>
    </row>
    <row r="30" spans="1:11" ht="12.75">
      <c r="A30" s="22" t="s">
        <v>35</v>
      </c>
      <c r="B30" s="6">
        <v>0</v>
      </c>
      <c r="C30" s="6">
        <v>0</v>
      </c>
      <c r="D30" s="23">
        <v>0</v>
      </c>
      <c r="E30" s="24">
        <v>2229990</v>
      </c>
      <c r="F30" s="6">
        <v>2229990</v>
      </c>
      <c r="G30" s="25">
        <v>2229990</v>
      </c>
      <c r="H30" s="26">
        <v>0</v>
      </c>
      <c r="I30" s="24">
        <v>0</v>
      </c>
      <c r="J30" s="6">
        <v>0</v>
      </c>
      <c r="K30" s="25">
        <v>0</v>
      </c>
    </row>
    <row r="31" spans="1:11" ht="12.75">
      <c r="A31" s="22" t="s">
        <v>36</v>
      </c>
      <c r="B31" s="6">
        <v>541071</v>
      </c>
      <c r="C31" s="6">
        <v>0</v>
      </c>
      <c r="D31" s="23">
        <v>0</v>
      </c>
      <c r="E31" s="24">
        <v>271500</v>
      </c>
      <c r="F31" s="6">
        <v>271500</v>
      </c>
      <c r="G31" s="25">
        <v>271500</v>
      </c>
      <c r="H31" s="26">
        <v>53921</v>
      </c>
      <c r="I31" s="24">
        <v>2110500</v>
      </c>
      <c r="J31" s="6">
        <v>18519500</v>
      </c>
      <c r="K31" s="25">
        <v>30043750</v>
      </c>
    </row>
    <row r="32" spans="1:11" ht="12.75">
      <c r="A32" s="33" t="s">
        <v>37</v>
      </c>
      <c r="B32" s="7">
        <f>SUM(B28:B31)</f>
        <v>78230767</v>
      </c>
      <c r="C32" s="7">
        <f aca="true" t="shared" si="5" ref="C32:K32">SUM(C28:C31)</f>
        <v>62807153</v>
      </c>
      <c r="D32" s="69">
        <f t="shared" si="5"/>
        <v>1</v>
      </c>
      <c r="E32" s="70">
        <f t="shared" si="5"/>
        <v>68034519</v>
      </c>
      <c r="F32" s="7">
        <f t="shared" si="5"/>
        <v>68034519</v>
      </c>
      <c r="G32" s="71">
        <f t="shared" si="5"/>
        <v>68034519</v>
      </c>
      <c r="H32" s="72">
        <f t="shared" si="5"/>
        <v>46813346</v>
      </c>
      <c r="I32" s="70">
        <f t="shared" si="5"/>
        <v>30228458</v>
      </c>
      <c r="J32" s="7">
        <f t="shared" si="5"/>
        <v>28869500</v>
      </c>
      <c r="K32" s="71">
        <f t="shared" si="5"/>
        <v>30643750</v>
      </c>
    </row>
    <row r="33" spans="1:11" ht="4.5" customHeight="1">
      <c r="A33" s="33"/>
      <c r="B33" s="74"/>
      <c r="C33" s="75"/>
      <c r="D33" s="76"/>
      <c r="E33" s="74"/>
      <c r="F33" s="75"/>
      <c r="G33" s="76"/>
      <c r="H33" s="77"/>
      <c r="I33" s="74"/>
      <c r="J33" s="75"/>
      <c r="K33" s="76"/>
    </row>
    <row r="34" spans="1:11" ht="12.75">
      <c r="A34" s="64" t="s">
        <v>38</v>
      </c>
      <c r="B34" s="65"/>
      <c r="C34" s="66"/>
      <c r="D34" s="67"/>
      <c r="E34" s="65"/>
      <c r="F34" s="66"/>
      <c r="G34" s="67"/>
      <c r="H34" s="68"/>
      <c r="I34" s="65"/>
      <c r="J34" s="66"/>
      <c r="K34" s="67"/>
    </row>
    <row r="35" spans="1:11" ht="12.75">
      <c r="A35" s="22" t="s">
        <v>39</v>
      </c>
      <c r="B35" s="6">
        <v>90494055</v>
      </c>
      <c r="C35" s="6">
        <v>75653590</v>
      </c>
      <c r="D35" s="23">
        <v>10393492</v>
      </c>
      <c r="E35" s="24">
        <v>50653925</v>
      </c>
      <c r="F35" s="6">
        <v>44073758</v>
      </c>
      <c r="G35" s="25">
        <v>44073758</v>
      </c>
      <c r="H35" s="26">
        <v>249426156</v>
      </c>
      <c r="I35" s="24">
        <v>19200092</v>
      </c>
      <c r="J35" s="6">
        <v>69557437</v>
      </c>
      <c r="K35" s="25">
        <v>74351782</v>
      </c>
    </row>
    <row r="36" spans="1:11" ht="12.75">
      <c r="A36" s="22" t="s">
        <v>40</v>
      </c>
      <c r="B36" s="6">
        <v>988677549</v>
      </c>
      <c r="C36" s="6">
        <v>1006312689</v>
      </c>
      <c r="D36" s="23">
        <v>36693144</v>
      </c>
      <c r="E36" s="24">
        <v>1075000940</v>
      </c>
      <c r="F36" s="6">
        <v>1075000940</v>
      </c>
      <c r="G36" s="25">
        <v>1075000940</v>
      </c>
      <c r="H36" s="26">
        <v>46813346</v>
      </c>
      <c r="I36" s="24">
        <v>1037194879</v>
      </c>
      <c r="J36" s="6">
        <v>1035835921</v>
      </c>
      <c r="K36" s="25">
        <v>1037610171</v>
      </c>
    </row>
    <row r="37" spans="1:11" ht="12.75">
      <c r="A37" s="22" t="s">
        <v>41</v>
      </c>
      <c r="B37" s="6">
        <v>186541990</v>
      </c>
      <c r="C37" s="6">
        <v>216474895</v>
      </c>
      <c r="D37" s="23">
        <v>45775136</v>
      </c>
      <c r="E37" s="24">
        <v>211695349</v>
      </c>
      <c r="F37" s="6">
        <v>211695349</v>
      </c>
      <c r="G37" s="25">
        <v>211695349</v>
      </c>
      <c r="H37" s="26">
        <v>75639239</v>
      </c>
      <c r="I37" s="24">
        <v>167729351</v>
      </c>
      <c r="J37" s="6">
        <v>240740411</v>
      </c>
      <c r="K37" s="25">
        <v>244929624</v>
      </c>
    </row>
    <row r="38" spans="1:11" ht="12.75">
      <c r="A38" s="22" t="s">
        <v>42</v>
      </c>
      <c r="B38" s="6">
        <v>69163405</v>
      </c>
      <c r="C38" s="6">
        <v>72079736</v>
      </c>
      <c r="D38" s="23">
        <v>-4595665</v>
      </c>
      <c r="E38" s="24">
        <v>75647459</v>
      </c>
      <c r="F38" s="6">
        <v>75647459</v>
      </c>
      <c r="G38" s="25">
        <v>75647459</v>
      </c>
      <c r="H38" s="26">
        <v>1626937</v>
      </c>
      <c r="I38" s="24">
        <v>75647459</v>
      </c>
      <c r="J38" s="6">
        <v>75647459</v>
      </c>
      <c r="K38" s="25">
        <v>75647459</v>
      </c>
    </row>
    <row r="39" spans="1:11" ht="12.75">
      <c r="A39" s="22" t="s">
        <v>43</v>
      </c>
      <c r="B39" s="6">
        <v>823466209</v>
      </c>
      <c r="C39" s="6">
        <v>793411648</v>
      </c>
      <c r="D39" s="23">
        <v>-2247778</v>
      </c>
      <c r="E39" s="24">
        <v>761809084</v>
      </c>
      <c r="F39" s="6">
        <v>761809084</v>
      </c>
      <c r="G39" s="25">
        <v>761809084</v>
      </c>
      <c r="H39" s="26">
        <v>151971441</v>
      </c>
      <c r="I39" s="24">
        <v>761809084</v>
      </c>
      <c r="J39" s="6">
        <v>761809084</v>
      </c>
      <c r="K39" s="25">
        <v>761809084</v>
      </c>
    </row>
    <row r="40" spans="1:11" ht="4.5" customHeight="1">
      <c r="A40" s="63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2.75">
      <c r="A41" s="64" t="s">
        <v>44</v>
      </c>
      <c r="B41" s="65"/>
      <c r="C41" s="66"/>
      <c r="D41" s="67"/>
      <c r="E41" s="65"/>
      <c r="F41" s="66"/>
      <c r="G41" s="67"/>
      <c r="H41" s="68"/>
      <c r="I41" s="65"/>
      <c r="J41" s="66"/>
      <c r="K41" s="67"/>
    </row>
    <row r="42" spans="1:11" ht="12.75">
      <c r="A42" s="22" t="s">
        <v>45</v>
      </c>
      <c r="B42" s="6">
        <v>35454316</v>
      </c>
      <c r="C42" s="6">
        <v>96161314</v>
      </c>
      <c r="D42" s="23">
        <v>-240756174</v>
      </c>
      <c r="E42" s="24">
        <v>-304696505</v>
      </c>
      <c r="F42" s="6">
        <v>-312048373</v>
      </c>
      <c r="G42" s="25">
        <v>-312048373</v>
      </c>
      <c r="H42" s="26">
        <v>-257668945</v>
      </c>
      <c r="I42" s="24">
        <v>-302908206</v>
      </c>
      <c r="J42" s="6">
        <v>-318603554</v>
      </c>
      <c r="K42" s="25">
        <v>-334898262</v>
      </c>
    </row>
    <row r="43" spans="1:11" ht="12.75">
      <c r="A43" s="22" t="s">
        <v>46</v>
      </c>
      <c r="B43" s="6">
        <v>-42659751</v>
      </c>
      <c r="C43" s="6">
        <v>-142931118</v>
      </c>
      <c r="D43" s="23">
        <v>0</v>
      </c>
      <c r="E43" s="24">
        <v>0</v>
      </c>
      <c r="F43" s="6">
        <v>0</v>
      </c>
      <c r="G43" s="25">
        <v>0</v>
      </c>
      <c r="H43" s="26">
        <v>0</v>
      </c>
      <c r="I43" s="24">
        <v>0</v>
      </c>
      <c r="J43" s="6">
        <v>0</v>
      </c>
      <c r="K43" s="25">
        <v>0</v>
      </c>
    </row>
    <row r="44" spans="1:11" ht="12.75">
      <c r="A44" s="22" t="s">
        <v>47</v>
      </c>
      <c r="B44" s="6">
        <v>-1991168</v>
      </c>
      <c r="C44" s="6">
        <v>1091259</v>
      </c>
      <c r="D44" s="23">
        <v>-4803835</v>
      </c>
      <c r="E44" s="24">
        <v>-3375863</v>
      </c>
      <c r="F44" s="6">
        <v>-5629225</v>
      </c>
      <c r="G44" s="25">
        <v>-5629225</v>
      </c>
      <c r="H44" s="26">
        <v>-2270446</v>
      </c>
      <c r="I44" s="24">
        <v>-6638225</v>
      </c>
      <c r="J44" s="6">
        <v>-5629225</v>
      </c>
      <c r="K44" s="25">
        <v>-5629225</v>
      </c>
    </row>
    <row r="45" spans="1:11" ht="12.75">
      <c r="A45" s="33" t="s">
        <v>48</v>
      </c>
      <c r="B45" s="7">
        <v>4476362</v>
      </c>
      <c r="C45" s="7">
        <v>-40548685</v>
      </c>
      <c r="D45" s="69">
        <v>-238387453</v>
      </c>
      <c r="E45" s="70">
        <v>-308363602</v>
      </c>
      <c r="F45" s="7">
        <v>-324548999</v>
      </c>
      <c r="G45" s="71">
        <v>-324548999</v>
      </c>
      <c r="H45" s="72">
        <v>-260399341</v>
      </c>
      <c r="I45" s="70">
        <v>-382619598</v>
      </c>
      <c r="J45" s="7">
        <v>-395747676</v>
      </c>
      <c r="K45" s="71">
        <v>-413085390</v>
      </c>
    </row>
    <row r="46" spans="1:11" ht="4.5" customHeight="1">
      <c r="A46" s="63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2.75">
      <c r="A47" s="64" t="s">
        <v>49</v>
      </c>
      <c r="B47" s="65">
        <v>0</v>
      </c>
      <c r="C47" s="66">
        <v>0</v>
      </c>
      <c r="D47" s="67">
        <v>0</v>
      </c>
      <c r="E47" s="65">
        <v>0</v>
      </c>
      <c r="F47" s="66">
        <v>0</v>
      </c>
      <c r="G47" s="67">
        <v>0</v>
      </c>
      <c r="H47" s="68">
        <v>0</v>
      </c>
      <c r="I47" s="65">
        <v>0</v>
      </c>
      <c r="J47" s="66">
        <v>0</v>
      </c>
      <c r="K47" s="67">
        <v>0</v>
      </c>
    </row>
    <row r="48" spans="1:11" ht="12.75">
      <c r="A48" s="22" t="s">
        <v>50</v>
      </c>
      <c r="B48" s="6">
        <v>4702658</v>
      </c>
      <c r="C48" s="6">
        <v>1183695</v>
      </c>
      <c r="D48" s="23">
        <v>6715659</v>
      </c>
      <c r="E48" s="24">
        <v>-291234</v>
      </c>
      <c r="F48" s="6">
        <v>-6871401</v>
      </c>
      <c r="G48" s="25">
        <v>-6871401</v>
      </c>
      <c r="H48" s="26">
        <v>1109696</v>
      </c>
      <c r="I48" s="24">
        <v>-73073167</v>
      </c>
      <c r="J48" s="6">
        <v>-71514897</v>
      </c>
      <c r="K48" s="25">
        <v>-72557903</v>
      </c>
    </row>
    <row r="49" spans="1:11" ht="12.75">
      <c r="A49" s="22" t="s">
        <v>51</v>
      </c>
      <c r="B49" s="6">
        <f>+B75</f>
        <v>124334900.73595065</v>
      </c>
      <c r="C49" s="6">
        <f aca="true" t="shared" si="6" ref="C49:K49">+C75</f>
        <v>154934304.76882422</v>
      </c>
      <c r="D49" s="23">
        <f t="shared" si="6"/>
        <v>37854072</v>
      </c>
      <c r="E49" s="24">
        <f t="shared" si="6"/>
        <v>181637636</v>
      </c>
      <c r="F49" s="6">
        <f t="shared" si="6"/>
        <v>181637636</v>
      </c>
      <c r="G49" s="25">
        <f t="shared" si="6"/>
        <v>181637636</v>
      </c>
      <c r="H49" s="26">
        <f t="shared" si="6"/>
        <v>74913468</v>
      </c>
      <c r="I49" s="24">
        <f t="shared" si="6"/>
        <v>136662638</v>
      </c>
      <c r="J49" s="6">
        <f t="shared" si="6"/>
        <v>210682698</v>
      </c>
      <c r="K49" s="25">
        <f t="shared" si="6"/>
        <v>214871911</v>
      </c>
    </row>
    <row r="50" spans="1:11" ht="12.75">
      <c r="A50" s="33" t="s">
        <v>52</v>
      </c>
      <c r="B50" s="7">
        <f>+B48-B49</f>
        <v>-119632242.73595065</v>
      </c>
      <c r="C50" s="7">
        <f aca="true" t="shared" si="7" ref="C50:K50">+C48-C49</f>
        <v>-153750609.76882422</v>
      </c>
      <c r="D50" s="69">
        <f t="shared" si="7"/>
        <v>-31138413</v>
      </c>
      <c r="E50" s="70">
        <f t="shared" si="7"/>
        <v>-181928870</v>
      </c>
      <c r="F50" s="7">
        <f t="shared" si="7"/>
        <v>-188509037</v>
      </c>
      <c r="G50" s="71">
        <f t="shared" si="7"/>
        <v>-188509037</v>
      </c>
      <c r="H50" s="72">
        <f t="shared" si="7"/>
        <v>-73803772</v>
      </c>
      <c r="I50" s="70">
        <f t="shared" si="7"/>
        <v>-209735805</v>
      </c>
      <c r="J50" s="7">
        <f t="shared" si="7"/>
        <v>-282197595</v>
      </c>
      <c r="K50" s="71">
        <f t="shared" si="7"/>
        <v>-287429814</v>
      </c>
    </row>
    <row r="51" spans="1:11" ht="4.5" customHeight="1">
      <c r="A51" s="78"/>
      <c r="B51" s="79"/>
      <c r="C51" s="80"/>
      <c r="D51" s="81"/>
      <c r="E51" s="79"/>
      <c r="F51" s="80"/>
      <c r="G51" s="81"/>
      <c r="H51" s="82"/>
      <c r="I51" s="79"/>
      <c r="J51" s="80"/>
      <c r="K51" s="81"/>
    </row>
    <row r="52" spans="1:11" ht="12.75">
      <c r="A52" s="64" t="s">
        <v>53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2.75">
      <c r="A53" s="22" t="s">
        <v>54</v>
      </c>
      <c r="B53" s="6">
        <v>988677549</v>
      </c>
      <c r="C53" s="6">
        <v>1006284975</v>
      </c>
      <c r="D53" s="23">
        <v>32218419</v>
      </c>
      <c r="E53" s="24">
        <v>1075000940</v>
      </c>
      <c r="F53" s="6">
        <v>1075000940</v>
      </c>
      <c r="G53" s="25">
        <v>1075000940</v>
      </c>
      <c r="H53" s="26">
        <v>46813346</v>
      </c>
      <c r="I53" s="24">
        <v>1037194879</v>
      </c>
      <c r="J53" s="6">
        <v>1035835921</v>
      </c>
      <c r="K53" s="25">
        <v>1037610171</v>
      </c>
    </row>
    <row r="54" spans="1:11" ht="12.75">
      <c r="A54" s="22" t="s">
        <v>55</v>
      </c>
      <c r="B54" s="6">
        <v>41708559</v>
      </c>
      <c r="C54" s="6">
        <v>44379777</v>
      </c>
      <c r="D54" s="23">
        <v>0</v>
      </c>
      <c r="E54" s="24">
        <v>45321700</v>
      </c>
      <c r="F54" s="6">
        <v>45321700</v>
      </c>
      <c r="G54" s="25">
        <v>45321700</v>
      </c>
      <c r="H54" s="26">
        <v>0</v>
      </c>
      <c r="I54" s="24">
        <v>46819583</v>
      </c>
      <c r="J54" s="6">
        <v>50874062</v>
      </c>
      <c r="K54" s="25">
        <v>53621261</v>
      </c>
    </row>
    <row r="55" spans="1:11" ht="12.75">
      <c r="A55" s="22" t="s">
        <v>56</v>
      </c>
      <c r="B55" s="6">
        <v>0</v>
      </c>
      <c r="C55" s="6">
        <v>0</v>
      </c>
      <c r="D55" s="23">
        <v>41150345</v>
      </c>
      <c r="E55" s="24">
        <v>39084724</v>
      </c>
      <c r="F55" s="6">
        <v>39084724</v>
      </c>
      <c r="G55" s="25">
        <v>39084724</v>
      </c>
      <c r="H55" s="26">
        <v>18790554</v>
      </c>
      <c r="I55" s="24">
        <v>91000</v>
      </c>
      <c r="J55" s="6">
        <v>9610000</v>
      </c>
      <c r="K55" s="25">
        <v>18789750</v>
      </c>
    </row>
    <row r="56" spans="1:11" ht="12.75">
      <c r="A56" s="22" t="s">
        <v>57</v>
      </c>
      <c r="B56" s="6">
        <v>13456615</v>
      </c>
      <c r="C56" s="6">
        <v>12213961</v>
      </c>
      <c r="D56" s="23">
        <v>10507154</v>
      </c>
      <c r="E56" s="24">
        <v>22430688</v>
      </c>
      <c r="F56" s="6">
        <v>21506635</v>
      </c>
      <c r="G56" s="25">
        <v>21506635</v>
      </c>
      <c r="H56" s="26">
        <v>52970698</v>
      </c>
      <c r="I56" s="24">
        <v>14775694</v>
      </c>
      <c r="J56" s="6">
        <v>15954705</v>
      </c>
      <c r="K56" s="25">
        <v>15936179</v>
      </c>
    </row>
    <row r="57" spans="1:11" ht="4.5" customHeight="1">
      <c r="A57" s="83"/>
      <c r="B57" s="84"/>
      <c r="C57" s="85"/>
      <c r="D57" s="86"/>
      <c r="E57" s="84"/>
      <c r="F57" s="85"/>
      <c r="G57" s="86"/>
      <c r="H57" s="87"/>
      <c r="I57" s="84"/>
      <c r="J57" s="85"/>
      <c r="K57" s="86"/>
    </row>
    <row r="58" spans="1:11" ht="12.75">
      <c r="A58" s="64" t="s">
        <v>58</v>
      </c>
      <c r="B58" s="18"/>
      <c r="C58" s="19"/>
      <c r="D58" s="20"/>
      <c r="E58" s="18"/>
      <c r="F58" s="19"/>
      <c r="G58" s="20"/>
      <c r="H58" s="21"/>
      <c r="I58" s="88"/>
      <c r="J58" s="6"/>
      <c r="K58" s="89"/>
    </row>
    <row r="59" spans="1:11" ht="12.75">
      <c r="A59" s="90" t="s">
        <v>59</v>
      </c>
      <c r="B59" s="6">
        <v>1554497</v>
      </c>
      <c r="C59" s="6">
        <v>1360199</v>
      </c>
      <c r="D59" s="23">
        <v>0</v>
      </c>
      <c r="E59" s="24">
        <v>3657300</v>
      </c>
      <c r="F59" s="6">
        <v>3657300</v>
      </c>
      <c r="G59" s="25">
        <v>3657300</v>
      </c>
      <c r="H59" s="26">
        <v>0</v>
      </c>
      <c r="I59" s="24">
        <v>3568100</v>
      </c>
      <c r="J59" s="6">
        <v>3760777</v>
      </c>
      <c r="K59" s="25">
        <v>3963859</v>
      </c>
    </row>
    <row r="60" spans="1:11" ht="12.75">
      <c r="A60" s="90" t="s">
        <v>60</v>
      </c>
      <c r="B60" s="6">
        <v>0</v>
      </c>
      <c r="C60" s="6">
        <v>0</v>
      </c>
      <c r="D60" s="23">
        <v>0</v>
      </c>
      <c r="E60" s="24">
        <v>4161272</v>
      </c>
      <c r="F60" s="6">
        <v>4161272</v>
      </c>
      <c r="G60" s="25">
        <v>4161272</v>
      </c>
      <c r="H60" s="26">
        <v>0</v>
      </c>
      <c r="I60" s="24">
        <v>5561372</v>
      </c>
      <c r="J60" s="6">
        <v>5861686</v>
      </c>
      <c r="K60" s="25">
        <v>6178217</v>
      </c>
    </row>
    <row r="61" spans="1:11" ht="12.75">
      <c r="A61" s="91" t="s">
        <v>61</v>
      </c>
      <c r="B61" s="92">
        <v>0</v>
      </c>
      <c r="C61" s="93">
        <v>0</v>
      </c>
      <c r="D61" s="94">
        <v>0</v>
      </c>
      <c r="E61" s="92">
        <v>0</v>
      </c>
      <c r="F61" s="93">
        <v>0</v>
      </c>
      <c r="G61" s="94">
        <v>0</v>
      </c>
      <c r="H61" s="95">
        <v>0</v>
      </c>
      <c r="I61" s="92">
        <v>0</v>
      </c>
      <c r="J61" s="93">
        <v>0</v>
      </c>
      <c r="K61" s="94">
        <v>0</v>
      </c>
    </row>
    <row r="62" spans="1:11" ht="12.75">
      <c r="A62" s="96" t="s">
        <v>62</v>
      </c>
      <c r="B62" s="97">
        <v>497</v>
      </c>
      <c r="C62" s="98">
        <v>497</v>
      </c>
      <c r="D62" s="99">
        <v>0</v>
      </c>
      <c r="E62" s="97">
        <v>0</v>
      </c>
      <c r="F62" s="98">
        <v>0</v>
      </c>
      <c r="G62" s="99">
        <v>0</v>
      </c>
      <c r="H62" s="100">
        <v>0</v>
      </c>
      <c r="I62" s="97">
        <v>0</v>
      </c>
      <c r="J62" s="98">
        <v>0</v>
      </c>
      <c r="K62" s="99">
        <v>0</v>
      </c>
    </row>
    <row r="63" spans="1:11" ht="12.75">
      <c r="A63" s="96" t="s">
        <v>63</v>
      </c>
      <c r="B63" s="97">
        <v>497</v>
      </c>
      <c r="C63" s="98">
        <v>497</v>
      </c>
      <c r="D63" s="99">
        <v>0</v>
      </c>
      <c r="E63" s="97">
        <v>0</v>
      </c>
      <c r="F63" s="98">
        <v>0</v>
      </c>
      <c r="G63" s="99">
        <v>0</v>
      </c>
      <c r="H63" s="100">
        <v>0</v>
      </c>
      <c r="I63" s="97">
        <v>0</v>
      </c>
      <c r="J63" s="98">
        <v>0</v>
      </c>
      <c r="K63" s="99">
        <v>0</v>
      </c>
    </row>
    <row r="64" spans="1:11" ht="12.75">
      <c r="A64" s="96" t="s">
        <v>64</v>
      </c>
      <c r="B64" s="97">
        <v>497</v>
      </c>
      <c r="C64" s="98">
        <v>497</v>
      </c>
      <c r="D64" s="99">
        <v>0</v>
      </c>
      <c r="E64" s="97">
        <v>0</v>
      </c>
      <c r="F64" s="98">
        <v>0</v>
      </c>
      <c r="G64" s="99">
        <v>0</v>
      </c>
      <c r="H64" s="100">
        <v>0</v>
      </c>
      <c r="I64" s="97">
        <v>0</v>
      </c>
      <c r="J64" s="98">
        <v>0</v>
      </c>
      <c r="K64" s="99">
        <v>0</v>
      </c>
    </row>
    <row r="65" spans="1:11" ht="12.75">
      <c r="A65" s="96" t="s">
        <v>65</v>
      </c>
      <c r="B65" s="97">
        <v>4</v>
      </c>
      <c r="C65" s="98">
        <v>9548</v>
      </c>
      <c r="D65" s="99">
        <v>0</v>
      </c>
      <c r="E65" s="97">
        <v>10320</v>
      </c>
      <c r="F65" s="98">
        <v>10320</v>
      </c>
      <c r="G65" s="99">
        <v>10320</v>
      </c>
      <c r="H65" s="100">
        <v>0</v>
      </c>
      <c r="I65" s="97">
        <v>0</v>
      </c>
      <c r="J65" s="98">
        <v>0</v>
      </c>
      <c r="K65" s="99">
        <v>0</v>
      </c>
    </row>
    <row r="66" spans="1:11" ht="4.5" customHeight="1">
      <c r="A66" s="83"/>
      <c r="B66" s="101"/>
      <c r="C66" s="102"/>
      <c r="D66" s="103"/>
      <c r="E66" s="101"/>
      <c r="F66" s="102"/>
      <c r="G66" s="103"/>
      <c r="H66" s="104"/>
      <c r="I66" s="101"/>
      <c r="J66" s="102"/>
      <c r="K66" s="103"/>
    </row>
    <row r="67" spans="1:11" ht="12.75">
      <c r="A67" s="105"/>
      <c r="B67" s="106"/>
      <c r="C67" s="106"/>
      <c r="D67" s="106"/>
      <c r="E67" s="106"/>
      <c r="F67" s="106"/>
      <c r="G67" s="106"/>
      <c r="H67" s="106"/>
      <c r="I67" s="106"/>
      <c r="J67" s="106"/>
      <c r="K67" s="106"/>
    </row>
    <row r="68" spans="1:11" ht="12.75">
      <c r="A68" s="107"/>
      <c r="B68" s="107"/>
      <c r="C68" s="107"/>
      <c r="D68" s="107"/>
      <c r="E68" s="107"/>
      <c r="F68" s="107"/>
      <c r="G68" s="107"/>
      <c r="H68" s="107"/>
      <c r="I68" s="107"/>
      <c r="J68" s="107"/>
      <c r="K68" s="107"/>
    </row>
    <row r="69" spans="1:11" ht="12.75">
      <c r="A69" s="108"/>
      <c r="B69" s="108"/>
      <c r="C69" s="108"/>
      <c r="D69" s="108"/>
      <c r="E69" s="108"/>
      <c r="F69" s="108"/>
      <c r="G69" s="108"/>
      <c r="H69" s="108"/>
      <c r="I69" s="108"/>
      <c r="J69" s="108"/>
      <c r="K69" s="108"/>
    </row>
    <row r="70" spans="1:11" ht="12.75" hidden="1">
      <c r="A70" s="4" t="s">
        <v>102</v>
      </c>
      <c r="B70" s="5">
        <f>IF(ISERROR(B71/B72),0,(B71/B72))</f>
        <v>0.4125007354357645</v>
      </c>
      <c r="C70" s="5">
        <f aca="true" t="shared" si="8" ref="C70:K70">IF(ISERROR(C71/C72),0,(C71/C72))</f>
        <v>0.49969143921478343</v>
      </c>
      <c r="D70" s="5">
        <f t="shared" si="8"/>
        <v>0</v>
      </c>
      <c r="E70" s="5">
        <f t="shared" si="8"/>
        <v>0</v>
      </c>
      <c r="F70" s="5">
        <f t="shared" si="8"/>
        <v>0</v>
      </c>
      <c r="G70" s="5">
        <f t="shared" si="8"/>
        <v>0</v>
      </c>
      <c r="H70" s="5">
        <f t="shared" si="8"/>
        <v>0</v>
      </c>
      <c r="I70" s="5">
        <f t="shared" si="8"/>
        <v>0</v>
      </c>
      <c r="J70" s="5">
        <f t="shared" si="8"/>
        <v>0</v>
      </c>
      <c r="K70" s="5">
        <f t="shared" si="8"/>
        <v>0</v>
      </c>
    </row>
    <row r="71" spans="1:11" ht="12.75" hidden="1">
      <c r="A71" s="2" t="s">
        <v>103</v>
      </c>
      <c r="B71" s="2">
        <f>+B83</f>
        <v>103386593</v>
      </c>
      <c r="C71" s="2">
        <f aca="true" t="shared" si="9" ref="C71:K71">+C83</f>
        <v>109223014</v>
      </c>
      <c r="D71" s="2">
        <f t="shared" si="9"/>
        <v>0</v>
      </c>
      <c r="E71" s="2">
        <f t="shared" si="9"/>
        <v>0</v>
      </c>
      <c r="F71" s="2">
        <f t="shared" si="9"/>
        <v>0</v>
      </c>
      <c r="G71" s="2">
        <f t="shared" si="9"/>
        <v>0</v>
      </c>
      <c r="H71" s="2">
        <f t="shared" si="9"/>
        <v>0</v>
      </c>
      <c r="I71" s="2">
        <f t="shared" si="9"/>
        <v>0</v>
      </c>
      <c r="J71" s="2">
        <f t="shared" si="9"/>
        <v>0</v>
      </c>
      <c r="K71" s="2">
        <f t="shared" si="9"/>
        <v>0</v>
      </c>
    </row>
    <row r="72" spans="1:11" ht="12.75" hidden="1">
      <c r="A72" s="2" t="s">
        <v>104</v>
      </c>
      <c r="B72" s="2">
        <f>+B77</f>
        <v>250633718</v>
      </c>
      <c r="C72" s="2">
        <f aca="true" t="shared" si="10" ref="C72:K72">+C77</f>
        <v>218580919</v>
      </c>
      <c r="D72" s="2">
        <f t="shared" si="10"/>
        <v>205879239</v>
      </c>
      <c r="E72" s="2">
        <f t="shared" si="10"/>
        <v>240521292</v>
      </c>
      <c r="F72" s="2">
        <f t="shared" si="10"/>
        <v>241493033</v>
      </c>
      <c r="G72" s="2">
        <f t="shared" si="10"/>
        <v>241493033</v>
      </c>
      <c r="H72" s="2">
        <f t="shared" si="10"/>
        <v>243379135</v>
      </c>
      <c r="I72" s="2">
        <f t="shared" si="10"/>
        <v>244063853</v>
      </c>
      <c r="J72" s="2">
        <f t="shared" si="10"/>
        <v>257306541</v>
      </c>
      <c r="K72" s="2">
        <f t="shared" si="10"/>
        <v>271201092</v>
      </c>
    </row>
    <row r="73" spans="1:11" ht="12.75" hidden="1">
      <c r="A73" s="2" t="s">
        <v>105</v>
      </c>
      <c r="B73" s="2">
        <f>+B74</f>
        <v>-39590653.83333332</v>
      </c>
      <c r="C73" s="2">
        <f aca="true" t="shared" si="11" ref="C73:K73">+(C78+C80+C81+C82)-(B78+B80+B81+B82)</f>
        <v>-11958535</v>
      </c>
      <c r="D73" s="2">
        <f t="shared" si="11"/>
        <v>-65656606</v>
      </c>
      <c r="E73" s="2">
        <f t="shared" si="11"/>
        <v>46438036</v>
      </c>
      <c r="F73" s="2">
        <f>+(F78+F80+F81+F82)-(D78+D80+D81+D82)</f>
        <v>46438036</v>
      </c>
      <c r="G73" s="2">
        <f>+(G78+G80+G81+G82)-(D78+D80+D81+D82)</f>
        <v>46438036</v>
      </c>
      <c r="H73" s="2">
        <f>+(H78+H80+H81+H82)-(D78+D80+D81+D82)</f>
        <v>244792158</v>
      </c>
      <c r="I73" s="2">
        <f>+(I78+I80+I81+I82)-(E78+E80+E81+E82)</f>
        <v>41328100</v>
      </c>
      <c r="J73" s="2">
        <f t="shared" si="11"/>
        <v>48799075</v>
      </c>
      <c r="K73" s="2">
        <f t="shared" si="11"/>
        <v>5837351</v>
      </c>
    </row>
    <row r="74" spans="1:11" ht="12.75" hidden="1">
      <c r="A74" s="2" t="s">
        <v>106</v>
      </c>
      <c r="B74" s="2">
        <f>+TREND(C74:E74)</f>
        <v>-39590653.83333332</v>
      </c>
      <c r="C74" s="2">
        <f>+C73</f>
        <v>-11958535</v>
      </c>
      <c r="D74" s="2">
        <f aca="true" t="shared" si="12" ref="D74:K74">+D73</f>
        <v>-65656606</v>
      </c>
      <c r="E74" s="2">
        <f t="shared" si="12"/>
        <v>46438036</v>
      </c>
      <c r="F74" s="2">
        <f t="shared" si="12"/>
        <v>46438036</v>
      </c>
      <c r="G74" s="2">
        <f t="shared" si="12"/>
        <v>46438036</v>
      </c>
      <c r="H74" s="2">
        <f t="shared" si="12"/>
        <v>244792158</v>
      </c>
      <c r="I74" s="2">
        <f t="shared" si="12"/>
        <v>41328100</v>
      </c>
      <c r="J74" s="2">
        <f t="shared" si="12"/>
        <v>48799075</v>
      </c>
      <c r="K74" s="2">
        <f t="shared" si="12"/>
        <v>5837351</v>
      </c>
    </row>
    <row r="75" spans="1:11" ht="12.75" hidden="1">
      <c r="A75" s="2" t="s">
        <v>107</v>
      </c>
      <c r="B75" s="2">
        <f>+B84-(((B80+B81+B78)*B70)-B79)</f>
        <v>124334900.73595065</v>
      </c>
      <c r="C75" s="2">
        <f aca="true" t="shared" si="13" ref="C75:K75">+C84-(((C80+C81+C78)*C70)-C79)</f>
        <v>154934304.76882422</v>
      </c>
      <c r="D75" s="2">
        <f t="shared" si="13"/>
        <v>37854072</v>
      </c>
      <c r="E75" s="2">
        <f t="shared" si="13"/>
        <v>181637636</v>
      </c>
      <c r="F75" s="2">
        <f t="shared" si="13"/>
        <v>181637636</v>
      </c>
      <c r="G75" s="2">
        <f t="shared" si="13"/>
        <v>181637636</v>
      </c>
      <c r="H75" s="2">
        <f t="shared" si="13"/>
        <v>74913468</v>
      </c>
      <c r="I75" s="2">
        <f t="shared" si="13"/>
        <v>136662638</v>
      </c>
      <c r="J75" s="2">
        <f t="shared" si="13"/>
        <v>210682698</v>
      </c>
      <c r="K75" s="2">
        <f t="shared" si="13"/>
        <v>214871911</v>
      </c>
    </row>
    <row r="76" spans="1:11" ht="12.75" hidden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3.5" hidden="1">
      <c r="A77" s="1" t="s">
        <v>66</v>
      </c>
      <c r="B77" s="3">
        <v>250633718</v>
      </c>
      <c r="C77" s="3">
        <v>218580919</v>
      </c>
      <c r="D77" s="3">
        <v>205879239</v>
      </c>
      <c r="E77" s="3">
        <v>240521292</v>
      </c>
      <c r="F77" s="3">
        <v>241493033</v>
      </c>
      <c r="G77" s="3">
        <v>241493033</v>
      </c>
      <c r="H77" s="3">
        <v>243379135</v>
      </c>
      <c r="I77" s="3">
        <v>244063853</v>
      </c>
      <c r="J77" s="3">
        <v>257306541</v>
      </c>
      <c r="K77" s="3">
        <v>271201092</v>
      </c>
    </row>
    <row r="78" spans="1:11" ht="13.5" hidden="1">
      <c r="A78" s="1" t="s">
        <v>67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3.5" hidden="1">
      <c r="A79" s="1" t="s">
        <v>68</v>
      </c>
      <c r="B79" s="3">
        <v>157870157</v>
      </c>
      <c r="C79" s="3">
        <v>189582365</v>
      </c>
      <c r="D79" s="3">
        <v>37854072</v>
      </c>
      <c r="E79" s="3">
        <v>181637636</v>
      </c>
      <c r="F79" s="3">
        <v>181637636</v>
      </c>
      <c r="G79" s="3">
        <v>181637636</v>
      </c>
      <c r="H79" s="3">
        <v>74913468</v>
      </c>
      <c r="I79" s="3">
        <v>136662638</v>
      </c>
      <c r="J79" s="3">
        <v>210682698</v>
      </c>
      <c r="K79" s="3">
        <v>214871911</v>
      </c>
    </row>
    <row r="80" spans="1:11" ht="13.5" hidden="1">
      <c r="A80" s="1" t="s">
        <v>69</v>
      </c>
      <c r="B80" s="3">
        <v>23886713</v>
      </c>
      <c r="C80" s="3">
        <v>19639660</v>
      </c>
      <c r="D80" s="3">
        <v>-1127447</v>
      </c>
      <c r="E80" s="3">
        <v>32515276</v>
      </c>
      <c r="F80" s="3">
        <v>32515276</v>
      </c>
      <c r="G80" s="3">
        <v>32515276</v>
      </c>
      <c r="H80" s="3">
        <v>211140458</v>
      </c>
      <c r="I80" s="3">
        <v>79942468</v>
      </c>
      <c r="J80" s="3">
        <v>79942468</v>
      </c>
      <c r="K80" s="3">
        <v>79942468</v>
      </c>
    </row>
    <row r="81" spans="1:11" ht="13.5" hidden="1">
      <c r="A81" s="1" t="s">
        <v>70</v>
      </c>
      <c r="B81" s="3">
        <v>57410733</v>
      </c>
      <c r="C81" s="3">
        <v>49699251</v>
      </c>
      <c r="D81" s="3">
        <v>4809752</v>
      </c>
      <c r="E81" s="3">
        <v>17605065</v>
      </c>
      <c r="F81" s="3">
        <v>17605065</v>
      </c>
      <c r="G81" s="3">
        <v>17605065</v>
      </c>
      <c r="H81" s="3">
        <v>37334005</v>
      </c>
      <c r="I81" s="3">
        <v>11505973</v>
      </c>
      <c r="J81" s="3">
        <v>60305048</v>
      </c>
      <c r="K81" s="3">
        <v>66142399</v>
      </c>
    </row>
    <row r="82" spans="1:11" ht="13.5" hidden="1">
      <c r="A82" s="1" t="s">
        <v>71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</row>
    <row r="83" spans="1:11" ht="13.5" hidden="1">
      <c r="A83" s="1" t="s">
        <v>72</v>
      </c>
      <c r="B83" s="3">
        <v>103386593</v>
      </c>
      <c r="C83" s="3">
        <v>109223014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3">
        <v>0</v>
      </c>
      <c r="J83" s="3">
        <v>0</v>
      </c>
      <c r="K83" s="3">
        <v>0</v>
      </c>
    </row>
    <row r="84" spans="1:11" ht="13.5" hidden="1">
      <c r="A84" s="1" t="s">
        <v>73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</row>
    <row r="85" spans="1:11" ht="13.5" hidden="1">
      <c r="A85" s="1" t="s">
        <v>74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11" width="9.7109375" style="0" customWidth="1"/>
  </cols>
  <sheetData>
    <row r="1" spans="1:11" ht="18" customHeight="1">
      <c r="A1" s="109" t="s">
        <v>94</v>
      </c>
      <c r="B1" s="110"/>
      <c r="C1" s="110"/>
      <c r="D1" s="111"/>
      <c r="E1" s="111"/>
      <c r="F1" s="111"/>
      <c r="G1" s="111"/>
      <c r="H1" s="111"/>
      <c r="I1" s="111"/>
      <c r="J1" s="111"/>
      <c r="K1" s="111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12" t="s">
        <v>5</v>
      </c>
      <c r="F2" s="113"/>
      <c r="G2" s="113"/>
      <c r="H2" s="113"/>
      <c r="I2" s="114" t="s">
        <v>6</v>
      </c>
      <c r="J2" s="115"/>
      <c r="K2" s="116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9</v>
      </c>
      <c r="E3" s="13" t="s">
        <v>10</v>
      </c>
      <c r="F3" s="14" t="s">
        <v>11</v>
      </c>
      <c r="G3" s="15" t="s">
        <v>12</v>
      </c>
      <c r="H3" s="16" t="s">
        <v>13</v>
      </c>
      <c r="I3" s="13" t="s">
        <v>14</v>
      </c>
      <c r="J3" s="14" t="s">
        <v>15</v>
      </c>
      <c r="K3" s="15" t="s">
        <v>16</v>
      </c>
    </row>
    <row r="4" spans="1:11" ht="12.75">
      <c r="A4" s="17" t="s">
        <v>17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2.75">
      <c r="A5" s="22" t="s">
        <v>18</v>
      </c>
      <c r="B5" s="6">
        <v>0</v>
      </c>
      <c r="C5" s="6">
        <v>143946378</v>
      </c>
      <c r="D5" s="23">
        <v>172879395</v>
      </c>
      <c r="E5" s="24">
        <v>171730587</v>
      </c>
      <c r="F5" s="6">
        <v>175279200</v>
      </c>
      <c r="G5" s="25">
        <v>175279200</v>
      </c>
      <c r="H5" s="26">
        <v>182197326</v>
      </c>
      <c r="I5" s="24">
        <v>181555634</v>
      </c>
      <c r="J5" s="6">
        <v>192448718</v>
      </c>
      <c r="K5" s="25">
        <v>203995376</v>
      </c>
    </row>
    <row r="6" spans="1:11" ht="12.75">
      <c r="A6" s="22" t="s">
        <v>19</v>
      </c>
      <c r="B6" s="6">
        <v>0</v>
      </c>
      <c r="C6" s="6">
        <v>816887464</v>
      </c>
      <c r="D6" s="23">
        <v>1016433304</v>
      </c>
      <c r="E6" s="24">
        <v>485553945</v>
      </c>
      <c r="F6" s="6">
        <v>520435510</v>
      </c>
      <c r="G6" s="25">
        <v>520435510</v>
      </c>
      <c r="H6" s="26">
        <v>408294830</v>
      </c>
      <c r="I6" s="24">
        <v>1191472825</v>
      </c>
      <c r="J6" s="6">
        <v>1321960410</v>
      </c>
      <c r="K6" s="25">
        <v>1467982197</v>
      </c>
    </row>
    <row r="7" spans="1:11" ht="12.75">
      <c r="A7" s="22" t="s">
        <v>20</v>
      </c>
      <c r="B7" s="6">
        <v>0</v>
      </c>
      <c r="C7" s="6">
        <v>15635654</v>
      </c>
      <c r="D7" s="23">
        <v>21599028</v>
      </c>
      <c r="E7" s="24">
        <v>18176872</v>
      </c>
      <c r="F7" s="6">
        <v>18176872</v>
      </c>
      <c r="G7" s="25">
        <v>18176872</v>
      </c>
      <c r="H7" s="26">
        <v>27676540</v>
      </c>
      <c r="I7" s="24">
        <v>19122069</v>
      </c>
      <c r="J7" s="6">
        <v>20154661</v>
      </c>
      <c r="K7" s="25">
        <v>21243013</v>
      </c>
    </row>
    <row r="8" spans="1:11" ht="12.75">
      <c r="A8" s="22" t="s">
        <v>21</v>
      </c>
      <c r="B8" s="6">
        <v>0</v>
      </c>
      <c r="C8" s="6">
        <v>180842899</v>
      </c>
      <c r="D8" s="23">
        <v>186885561</v>
      </c>
      <c r="E8" s="24">
        <v>253292000</v>
      </c>
      <c r="F8" s="6">
        <v>232506000</v>
      </c>
      <c r="G8" s="25">
        <v>232506000</v>
      </c>
      <c r="H8" s="26">
        <v>259717366</v>
      </c>
      <c r="I8" s="24">
        <v>266968500</v>
      </c>
      <c r="J8" s="6">
        <v>290944650</v>
      </c>
      <c r="K8" s="25">
        <v>321307450</v>
      </c>
    </row>
    <row r="9" spans="1:11" ht="12.75">
      <c r="A9" s="22" t="s">
        <v>22</v>
      </c>
      <c r="B9" s="6">
        <v>0</v>
      </c>
      <c r="C9" s="6">
        <v>113282221</v>
      </c>
      <c r="D9" s="23">
        <v>134940288</v>
      </c>
      <c r="E9" s="24">
        <v>594125950</v>
      </c>
      <c r="F9" s="6">
        <v>604613667</v>
      </c>
      <c r="G9" s="25">
        <v>604613667</v>
      </c>
      <c r="H9" s="26">
        <v>590339983</v>
      </c>
      <c r="I9" s="24">
        <v>56778257</v>
      </c>
      <c r="J9" s="6">
        <v>59317283</v>
      </c>
      <c r="K9" s="25">
        <v>62520420</v>
      </c>
    </row>
    <row r="10" spans="1:11" ht="20.25">
      <c r="A10" s="27" t="s">
        <v>97</v>
      </c>
      <c r="B10" s="28">
        <f>SUM(B5:B9)</f>
        <v>0</v>
      </c>
      <c r="C10" s="29">
        <f aca="true" t="shared" si="0" ref="C10:K10">SUM(C5:C9)</f>
        <v>1270594616</v>
      </c>
      <c r="D10" s="30">
        <f t="shared" si="0"/>
        <v>1532737576</v>
      </c>
      <c r="E10" s="28">
        <f t="shared" si="0"/>
        <v>1522879354</v>
      </c>
      <c r="F10" s="29">
        <f t="shared" si="0"/>
        <v>1551011249</v>
      </c>
      <c r="G10" s="31">
        <f t="shared" si="0"/>
        <v>1551011249</v>
      </c>
      <c r="H10" s="32">
        <f t="shared" si="0"/>
        <v>1468226045</v>
      </c>
      <c r="I10" s="28">
        <f t="shared" si="0"/>
        <v>1715897285</v>
      </c>
      <c r="J10" s="29">
        <f t="shared" si="0"/>
        <v>1884825722</v>
      </c>
      <c r="K10" s="31">
        <f t="shared" si="0"/>
        <v>2077048456</v>
      </c>
    </row>
    <row r="11" spans="1:11" ht="12.75">
      <c r="A11" s="22" t="s">
        <v>23</v>
      </c>
      <c r="B11" s="6">
        <v>0</v>
      </c>
      <c r="C11" s="6">
        <v>331531786</v>
      </c>
      <c r="D11" s="23">
        <v>410706794</v>
      </c>
      <c r="E11" s="24">
        <v>439666283</v>
      </c>
      <c r="F11" s="6">
        <v>439788537</v>
      </c>
      <c r="G11" s="25">
        <v>439788537</v>
      </c>
      <c r="H11" s="26">
        <v>225685273</v>
      </c>
      <c r="I11" s="24">
        <v>486781791</v>
      </c>
      <c r="J11" s="6">
        <v>518388809</v>
      </c>
      <c r="K11" s="25">
        <v>552049785</v>
      </c>
    </row>
    <row r="12" spans="1:11" ht="12.75">
      <c r="A12" s="22" t="s">
        <v>24</v>
      </c>
      <c r="B12" s="6">
        <v>0</v>
      </c>
      <c r="C12" s="6">
        <v>20971511</v>
      </c>
      <c r="D12" s="23">
        <v>26067633</v>
      </c>
      <c r="E12" s="24">
        <v>32551092</v>
      </c>
      <c r="F12" s="6">
        <v>32551092</v>
      </c>
      <c r="G12" s="25">
        <v>32551092</v>
      </c>
      <c r="H12" s="26">
        <v>23715787</v>
      </c>
      <c r="I12" s="24">
        <v>34243749</v>
      </c>
      <c r="J12" s="6">
        <v>36092911</v>
      </c>
      <c r="K12" s="25">
        <v>38041928</v>
      </c>
    </row>
    <row r="13" spans="1:11" ht="12.75">
      <c r="A13" s="22" t="s">
        <v>98</v>
      </c>
      <c r="B13" s="6">
        <v>0</v>
      </c>
      <c r="C13" s="6">
        <v>199252100</v>
      </c>
      <c r="D13" s="23">
        <v>230092838</v>
      </c>
      <c r="E13" s="24">
        <v>238977946</v>
      </c>
      <c r="F13" s="6">
        <v>238897146</v>
      </c>
      <c r="G13" s="25">
        <v>238897146</v>
      </c>
      <c r="H13" s="26">
        <v>104462</v>
      </c>
      <c r="I13" s="24">
        <v>251386792</v>
      </c>
      <c r="J13" s="6">
        <v>264961679</v>
      </c>
      <c r="K13" s="25">
        <v>279269618</v>
      </c>
    </row>
    <row r="14" spans="1:11" ht="12.75">
      <c r="A14" s="22" t="s">
        <v>25</v>
      </c>
      <c r="B14" s="6">
        <v>0</v>
      </c>
      <c r="C14" s="6">
        <v>6194969</v>
      </c>
      <c r="D14" s="23">
        <v>3212423</v>
      </c>
      <c r="E14" s="24">
        <v>0</v>
      </c>
      <c r="F14" s="6">
        <v>3000</v>
      </c>
      <c r="G14" s="25">
        <v>3000</v>
      </c>
      <c r="H14" s="26">
        <v>1814823</v>
      </c>
      <c r="I14" s="24">
        <v>40000</v>
      </c>
      <c r="J14" s="6">
        <v>42160</v>
      </c>
      <c r="K14" s="25">
        <v>44437</v>
      </c>
    </row>
    <row r="15" spans="1:11" ht="12.75">
      <c r="A15" s="22" t="s">
        <v>26</v>
      </c>
      <c r="B15" s="6">
        <v>0</v>
      </c>
      <c r="C15" s="6">
        <v>488441952</v>
      </c>
      <c r="D15" s="23">
        <v>474010507</v>
      </c>
      <c r="E15" s="24">
        <v>559925791</v>
      </c>
      <c r="F15" s="6">
        <v>506673765</v>
      </c>
      <c r="G15" s="25">
        <v>506673765</v>
      </c>
      <c r="H15" s="26">
        <v>471847808</v>
      </c>
      <c r="I15" s="24">
        <v>547069907</v>
      </c>
      <c r="J15" s="6">
        <v>590792357</v>
      </c>
      <c r="K15" s="25">
        <v>638011082</v>
      </c>
    </row>
    <row r="16" spans="1:11" ht="12.75">
      <c r="A16" s="22" t="s">
        <v>21</v>
      </c>
      <c r="B16" s="6">
        <v>0</v>
      </c>
      <c r="C16" s="6">
        <v>55226178</v>
      </c>
      <c r="D16" s="23">
        <v>3765646</v>
      </c>
      <c r="E16" s="24">
        <v>30404400</v>
      </c>
      <c r="F16" s="6">
        <v>29984400</v>
      </c>
      <c r="G16" s="25">
        <v>29984400</v>
      </c>
      <c r="H16" s="26">
        <v>701653</v>
      </c>
      <c r="I16" s="24">
        <v>660400</v>
      </c>
      <c r="J16" s="6">
        <v>696062</v>
      </c>
      <c r="K16" s="25">
        <v>733649</v>
      </c>
    </row>
    <row r="17" spans="1:11" ht="12.75">
      <c r="A17" s="22" t="s">
        <v>27</v>
      </c>
      <c r="B17" s="6">
        <v>0</v>
      </c>
      <c r="C17" s="6">
        <v>288769532</v>
      </c>
      <c r="D17" s="23">
        <v>453628509</v>
      </c>
      <c r="E17" s="24">
        <v>502749008</v>
      </c>
      <c r="F17" s="6">
        <v>522031235</v>
      </c>
      <c r="G17" s="25">
        <v>522031235</v>
      </c>
      <c r="H17" s="26">
        <v>413975660</v>
      </c>
      <c r="I17" s="24">
        <v>498665791</v>
      </c>
      <c r="J17" s="6">
        <v>496342809</v>
      </c>
      <c r="K17" s="25">
        <v>513888613</v>
      </c>
    </row>
    <row r="18" spans="1:11" ht="12.75">
      <c r="A18" s="33" t="s">
        <v>28</v>
      </c>
      <c r="B18" s="34">
        <f>SUM(B11:B17)</f>
        <v>0</v>
      </c>
      <c r="C18" s="35">
        <f aca="true" t="shared" si="1" ref="C18:K18">SUM(C11:C17)</f>
        <v>1390388028</v>
      </c>
      <c r="D18" s="36">
        <f t="shared" si="1"/>
        <v>1601484350</v>
      </c>
      <c r="E18" s="34">
        <f t="shared" si="1"/>
        <v>1804274520</v>
      </c>
      <c r="F18" s="35">
        <f t="shared" si="1"/>
        <v>1769929175</v>
      </c>
      <c r="G18" s="37">
        <f t="shared" si="1"/>
        <v>1769929175</v>
      </c>
      <c r="H18" s="38">
        <f t="shared" si="1"/>
        <v>1137845466</v>
      </c>
      <c r="I18" s="34">
        <f t="shared" si="1"/>
        <v>1818848430</v>
      </c>
      <c r="J18" s="35">
        <f t="shared" si="1"/>
        <v>1907316787</v>
      </c>
      <c r="K18" s="37">
        <f t="shared" si="1"/>
        <v>2022039112</v>
      </c>
    </row>
    <row r="19" spans="1:11" ht="12.75">
      <c r="A19" s="33" t="s">
        <v>29</v>
      </c>
      <c r="B19" s="39">
        <f>+B10-B18</f>
        <v>0</v>
      </c>
      <c r="C19" s="40">
        <f aca="true" t="shared" si="2" ref="C19:K19">+C10-C18</f>
        <v>-119793412</v>
      </c>
      <c r="D19" s="41">
        <f t="shared" si="2"/>
        <v>-68746774</v>
      </c>
      <c r="E19" s="39">
        <f t="shared" si="2"/>
        <v>-281395166</v>
      </c>
      <c r="F19" s="40">
        <f t="shared" si="2"/>
        <v>-218917926</v>
      </c>
      <c r="G19" s="42">
        <f t="shared" si="2"/>
        <v>-218917926</v>
      </c>
      <c r="H19" s="43">
        <f t="shared" si="2"/>
        <v>330380579</v>
      </c>
      <c r="I19" s="39">
        <f t="shared" si="2"/>
        <v>-102951145</v>
      </c>
      <c r="J19" s="40">
        <f t="shared" si="2"/>
        <v>-22491065</v>
      </c>
      <c r="K19" s="42">
        <f t="shared" si="2"/>
        <v>55009344</v>
      </c>
    </row>
    <row r="20" spans="1:11" ht="20.25">
      <c r="A20" s="44" t="s">
        <v>30</v>
      </c>
      <c r="B20" s="45">
        <v>0</v>
      </c>
      <c r="C20" s="46">
        <v>77740981</v>
      </c>
      <c r="D20" s="47">
        <v>89934174</v>
      </c>
      <c r="E20" s="45">
        <v>109261000</v>
      </c>
      <c r="F20" s="46">
        <v>120547000</v>
      </c>
      <c r="G20" s="48">
        <v>120547000</v>
      </c>
      <c r="H20" s="49">
        <v>4926310</v>
      </c>
      <c r="I20" s="45">
        <v>177610000</v>
      </c>
      <c r="J20" s="46">
        <v>107467350</v>
      </c>
      <c r="K20" s="48">
        <v>122236550</v>
      </c>
    </row>
    <row r="21" spans="1:11" ht="12.75">
      <c r="A21" s="22" t="s">
        <v>99</v>
      </c>
      <c r="B21" s="50">
        <v>0</v>
      </c>
      <c r="C21" s="51">
        <v>0</v>
      </c>
      <c r="D21" s="52">
        <v>34766645</v>
      </c>
      <c r="E21" s="50">
        <v>6360</v>
      </c>
      <c r="F21" s="51">
        <v>6360</v>
      </c>
      <c r="G21" s="53">
        <v>6360</v>
      </c>
      <c r="H21" s="54">
        <v>7682</v>
      </c>
      <c r="I21" s="50">
        <v>1308000</v>
      </c>
      <c r="J21" s="51">
        <v>1380000</v>
      </c>
      <c r="K21" s="53">
        <v>1456000</v>
      </c>
    </row>
    <row r="22" spans="1:11" ht="12.75">
      <c r="A22" s="55" t="s">
        <v>100</v>
      </c>
      <c r="B22" s="56">
        <f>SUM(B19:B21)</f>
        <v>0</v>
      </c>
      <c r="C22" s="57">
        <f aca="true" t="shared" si="3" ref="C22:K22">SUM(C19:C21)</f>
        <v>-42052431</v>
      </c>
      <c r="D22" s="58">
        <f t="shared" si="3"/>
        <v>55954045</v>
      </c>
      <c r="E22" s="56">
        <f t="shared" si="3"/>
        <v>-172127806</v>
      </c>
      <c r="F22" s="57">
        <f t="shared" si="3"/>
        <v>-98364566</v>
      </c>
      <c r="G22" s="59">
        <f t="shared" si="3"/>
        <v>-98364566</v>
      </c>
      <c r="H22" s="60">
        <f t="shared" si="3"/>
        <v>335314571</v>
      </c>
      <c r="I22" s="56">
        <f t="shared" si="3"/>
        <v>75966855</v>
      </c>
      <c r="J22" s="57">
        <f t="shared" si="3"/>
        <v>86356285</v>
      </c>
      <c r="K22" s="59">
        <f t="shared" si="3"/>
        <v>178701894</v>
      </c>
    </row>
    <row r="23" spans="1:11" ht="12.75">
      <c r="A23" s="61" t="s">
        <v>31</v>
      </c>
      <c r="B23" s="6">
        <v>0</v>
      </c>
      <c r="C23" s="6">
        <v>0</v>
      </c>
      <c r="D23" s="23">
        <v>9834752</v>
      </c>
      <c r="E23" s="24">
        <v>6895300</v>
      </c>
      <c r="F23" s="6">
        <v>7195300</v>
      </c>
      <c r="G23" s="25">
        <v>7195300</v>
      </c>
      <c r="H23" s="26">
        <v>232772</v>
      </c>
      <c r="I23" s="24">
        <v>1615600</v>
      </c>
      <c r="J23" s="6">
        <v>1702842</v>
      </c>
      <c r="K23" s="25">
        <v>1794796</v>
      </c>
    </row>
    <row r="24" spans="1:11" ht="12.75">
      <c r="A24" s="62" t="s">
        <v>32</v>
      </c>
      <c r="B24" s="39">
        <f>SUM(B22:B23)</f>
        <v>0</v>
      </c>
      <c r="C24" s="40">
        <f aca="true" t="shared" si="4" ref="C24:K24">SUM(C22:C23)</f>
        <v>-42052431</v>
      </c>
      <c r="D24" s="41">
        <f t="shared" si="4"/>
        <v>65788797</v>
      </c>
      <c r="E24" s="39">
        <f t="shared" si="4"/>
        <v>-165232506</v>
      </c>
      <c r="F24" s="40">
        <f t="shared" si="4"/>
        <v>-91169266</v>
      </c>
      <c r="G24" s="42">
        <f t="shared" si="4"/>
        <v>-91169266</v>
      </c>
      <c r="H24" s="43">
        <f t="shared" si="4"/>
        <v>335547343</v>
      </c>
      <c r="I24" s="39">
        <f t="shared" si="4"/>
        <v>77582455</v>
      </c>
      <c r="J24" s="40">
        <f t="shared" si="4"/>
        <v>88059127</v>
      </c>
      <c r="K24" s="42">
        <f t="shared" si="4"/>
        <v>180496690</v>
      </c>
    </row>
    <row r="25" spans="1:11" ht="4.5" customHeight="1">
      <c r="A25" s="63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2.75">
      <c r="A26" s="64" t="s">
        <v>101</v>
      </c>
      <c r="B26" s="65"/>
      <c r="C26" s="66"/>
      <c r="D26" s="67"/>
      <c r="E26" s="65"/>
      <c r="F26" s="66"/>
      <c r="G26" s="67"/>
      <c r="H26" s="68"/>
      <c r="I26" s="65"/>
      <c r="J26" s="66"/>
      <c r="K26" s="67"/>
    </row>
    <row r="27" spans="1:11" ht="12.75">
      <c r="A27" s="33" t="s">
        <v>33</v>
      </c>
      <c r="B27" s="7">
        <v>0</v>
      </c>
      <c r="C27" s="7">
        <v>214976622</v>
      </c>
      <c r="D27" s="69">
        <v>576247371</v>
      </c>
      <c r="E27" s="70">
        <v>132446500</v>
      </c>
      <c r="F27" s="7">
        <v>450624133</v>
      </c>
      <c r="G27" s="71">
        <v>450624133</v>
      </c>
      <c r="H27" s="72">
        <v>149444137</v>
      </c>
      <c r="I27" s="70">
        <v>42886957</v>
      </c>
      <c r="J27" s="7">
        <v>25543479</v>
      </c>
      <c r="K27" s="71">
        <v>32173914</v>
      </c>
    </row>
    <row r="28" spans="1:11" ht="12.75">
      <c r="A28" s="73" t="s">
        <v>34</v>
      </c>
      <c r="B28" s="6">
        <v>0</v>
      </c>
      <c r="C28" s="6">
        <v>77792537</v>
      </c>
      <c r="D28" s="23">
        <v>98630645</v>
      </c>
      <c r="E28" s="24">
        <v>102230500</v>
      </c>
      <c r="F28" s="6">
        <v>0</v>
      </c>
      <c r="G28" s="25">
        <v>0</v>
      </c>
      <c r="H28" s="26">
        <v>0</v>
      </c>
      <c r="I28" s="24">
        <v>0</v>
      </c>
      <c r="J28" s="6">
        <v>0</v>
      </c>
      <c r="K28" s="25">
        <v>0</v>
      </c>
    </row>
    <row r="29" spans="1:11" ht="12.75">
      <c r="A29" s="22"/>
      <c r="B29" s="6"/>
      <c r="C29" s="6"/>
      <c r="D29" s="23"/>
      <c r="E29" s="24"/>
      <c r="F29" s="6"/>
      <c r="G29" s="25"/>
      <c r="H29" s="26"/>
      <c r="I29" s="24"/>
      <c r="J29" s="6"/>
      <c r="K29" s="25"/>
    </row>
    <row r="30" spans="1:11" ht="12.75">
      <c r="A30" s="22" t="s">
        <v>35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2.75">
      <c r="A31" s="22" t="s">
        <v>36</v>
      </c>
      <c r="B31" s="6">
        <v>0</v>
      </c>
      <c r="C31" s="6">
        <v>137184085</v>
      </c>
      <c r="D31" s="23">
        <v>71336887</v>
      </c>
      <c r="E31" s="24">
        <v>18786000</v>
      </c>
      <c r="F31" s="6">
        <v>0</v>
      </c>
      <c r="G31" s="25">
        <v>0</v>
      </c>
      <c r="H31" s="26">
        <v>0</v>
      </c>
      <c r="I31" s="24">
        <v>21147827</v>
      </c>
      <c r="J31" s="6">
        <v>6956522</v>
      </c>
      <c r="K31" s="25">
        <v>6086957</v>
      </c>
    </row>
    <row r="32" spans="1:11" ht="12.75">
      <c r="A32" s="33" t="s">
        <v>37</v>
      </c>
      <c r="B32" s="7">
        <f>SUM(B28:B31)</f>
        <v>0</v>
      </c>
      <c r="C32" s="7">
        <f aca="true" t="shared" si="5" ref="C32:K32">SUM(C28:C31)</f>
        <v>214976622</v>
      </c>
      <c r="D32" s="69">
        <f t="shared" si="5"/>
        <v>169967532</v>
      </c>
      <c r="E32" s="70">
        <f t="shared" si="5"/>
        <v>121016500</v>
      </c>
      <c r="F32" s="7">
        <f t="shared" si="5"/>
        <v>0</v>
      </c>
      <c r="G32" s="71">
        <f t="shared" si="5"/>
        <v>0</v>
      </c>
      <c r="H32" s="72">
        <f t="shared" si="5"/>
        <v>0</v>
      </c>
      <c r="I32" s="70">
        <f t="shared" si="5"/>
        <v>21147827</v>
      </c>
      <c r="J32" s="7">
        <f t="shared" si="5"/>
        <v>6956522</v>
      </c>
      <c r="K32" s="71">
        <f t="shared" si="5"/>
        <v>6086957</v>
      </c>
    </row>
    <row r="33" spans="1:11" ht="4.5" customHeight="1">
      <c r="A33" s="33"/>
      <c r="B33" s="74"/>
      <c r="C33" s="75"/>
      <c r="D33" s="76"/>
      <c r="E33" s="74"/>
      <c r="F33" s="75"/>
      <c r="G33" s="76"/>
      <c r="H33" s="77"/>
      <c r="I33" s="74"/>
      <c r="J33" s="75"/>
      <c r="K33" s="76"/>
    </row>
    <row r="34" spans="1:11" ht="12.75">
      <c r="A34" s="64" t="s">
        <v>38</v>
      </c>
      <c r="B34" s="65"/>
      <c r="C34" s="66"/>
      <c r="D34" s="67"/>
      <c r="E34" s="65"/>
      <c r="F34" s="66"/>
      <c r="G34" s="67"/>
      <c r="H34" s="68"/>
      <c r="I34" s="65"/>
      <c r="J34" s="66"/>
      <c r="K34" s="67"/>
    </row>
    <row r="35" spans="1:11" ht="12.75">
      <c r="A35" s="22" t="s">
        <v>39</v>
      </c>
      <c r="B35" s="6">
        <v>0</v>
      </c>
      <c r="C35" s="6">
        <v>679333883</v>
      </c>
      <c r="D35" s="23">
        <v>1428013808</v>
      </c>
      <c r="E35" s="24">
        <v>0</v>
      </c>
      <c r="F35" s="6">
        <v>1263000415</v>
      </c>
      <c r="G35" s="25">
        <v>1263000415</v>
      </c>
      <c r="H35" s="26">
        <v>-99209701</v>
      </c>
      <c r="I35" s="24">
        <v>1331274996</v>
      </c>
      <c r="J35" s="6">
        <v>1414876439</v>
      </c>
      <c r="K35" s="25">
        <v>1498790589</v>
      </c>
    </row>
    <row r="36" spans="1:11" ht="12.75">
      <c r="A36" s="22" t="s">
        <v>40</v>
      </c>
      <c r="B36" s="6">
        <v>0</v>
      </c>
      <c r="C36" s="6">
        <v>4181476381</v>
      </c>
      <c r="D36" s="23">
        <v>3677919134</v>
      </c>
      <c r="E36" s="24">
        <v>132446500</v>
      </c>
      <c r="F36" s="6">
        <v>3674112838</v>
      </c>
      <c r="G36" s="25">
        <v>3674112838</v>
      </c>
      <c r="H36" s="26">
        <v>152545823</v>
      </c>
      <c r="I36" s="24">
        <v>3947334891</v>
      </c>
      <c r="J36" s="6">
        <v>4028147811</v>
      </c>
      <c r="K36" s="25">
        <v>4121940846</v>
      </c>
    </row>
    <row r="37" spans="1:11" ht="12.75">
      <c r="A37" s="22" t="s">
        <v>41</v>
      </c>
      <c r="B37" s="6">
        <v>0</v>
      </c>
      <c r="C37" s="6">
        <v>351880794</v>
      </c>
      <c r="D37" s="23">
        <v>717272200</v>
      </c>
      <c r="E37" s="24">
        <v>0</v>
      </c>
      <c r="F37" s="6">
        <v>651314220</v>
      </c>
      <c r="G37" s="25">
        <v>651314220</v>
      </c>
      <c r="H37" s="26">
        <v>-303124069</v>
      </c>
      <c r="I37" s="24">
        <v>199104336</v>
      </c>
      <c r="J37" s="6">
        <v>199104336</v>
      </c>
      <c r="K37" s="25">
        <v>199104336</v>
      </c>
    </row>
    <row r="38" spans="1:11" ht="12.75">
      <c r="A38" s="22" t="s">
        <v>42</v>
      </c>
      <c r="B38" s="6">
        <v>0</v>
      </c>
      <c r="C38" s="6">
        <v>210171612</v>
      </c>
      <c r="D38" s="23">
        <v>49628083</v>
      </c>
      <c r="E38" s="24">
        <v>0</v>
      </c>
      <c r="F38" s="6">
        <v>49628081</v>
      </c>
      <c r="G38" s="25">
        <v>49628081</v>
      </c>
      <c r="H38" s="26">
        <v>11001474</v>
      </c>
      <c r="I38" s="24">
        <v>56031650</v>
      </c>
      <c r="J38" s="6">
        <v>56031650</v>
      </c>
      <c r="K38" s="25">
        <v>56031650</v>
      </c>
    </row>
    <row r="39" spans="1:11" ht="12.75">
      <c r="A39" s="22" t="s">
        <v>43</v>
      </c>
      <c r="B39" s="6">
        <v>0</v>
      </c>
      <c r="C39" s="6">
        <v>4298757858</v>
      </c>
      <c r="D39" s="23">
        <v>4292913366</v>
      </c>
      <c r="E39" s="24">
        <v>311469606</v>
      </c>
      <c r="F39" s="6">
        <v>4341730818</v>
      </c>
      <c r="G39" s="25">
        <v>4341730818</v>
      </c>
      <c r="H39" s="26">
        <v>10377375</v>
      </c>
      <c r="I39" s="24">
        <v>4949122675</v>
      </c>
      <c r="J39" s="6">
        <v>5103234850</v>
      </c>
      <c r="K39" s="25">
        <v>5188688380</v>
      </c>
    </row>
    <row r="40" spans="1:11" ht="4.5" customHeight="1">
      <c r="A40" s="63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2.75">
      <c r="A41" s="64" t="s">
        <v>44</v>
      </c>
      <c r="B41" s="65"/>
      <c r="C41" s="66"/>
      <c r="D41" s="67"/>
      <c r="E41" s="65"/>
      <c r="F41" s="66"/>
      <c r="G41" s="67"/>
      <c r="H41" s="68"/>
      <c r="I41" s="65"/>
      <c r="J41" s="66"/>
      <c r="K41" s="67"/>
    </row>
    <row r="42" spans="1:11" ht="12.75">
      <c r="A42" s="22" t="s">
        <v>45</v>
      </c>
      <c r="B42" s="6">
        <v>0</v>
      </c>
      <c r="C42" s="6">
        <v>293866634</v>
      </c>
      <c r="D42" s="23">
        <v>-1255015257</v>
      </c>
      <c r="E42" s="24">
        <v>-1494985306</v>
      </c>
      <c r="F42" s="6">
        <v>-1461431216</v>
      </c>
      <c r="G42" s="25">
        <v>-1461431216</v>
      </c>
      <c r="H42" s="26">
        <v>-1024353296</v>
      </c>
      <c r="I42" s="24">
        <v>-201410457</v>
      </c>
      <c r="J42" s="6">
        <v>-195154470</v>
      </c>
      <c r="K42" s="25">
        <v>-206094372</v>
      </c>
    </row>
    <row r="43" spans="1:11" ht="12.75">
      <c r="A43" s="22" t="s">
        <v>46</v>
      </c>
      <c r="B43" s="6">
        <v>0</v>
      </c>
      <c r="C43" s="6">
        <v>-340304697</v>
      </c>
      <c r="D43" s="23">
        <v>-51920202</v>
      </c>
      <c r="E43" s="24">
        <v>51920202</v>
      </c>
      <c r="F43" s="6">
        <v>-52139448</v>
      </c>
      <c r="G43" s="25">
        <v>-52139448</v>
      </c>
      <c r="H43" s="26">
        <v>47071129</v>
      </c>
      <c r="I43" s="24">
        <v>-3304482</v>
      </c>
      <c r="J43" s="6">
        <v>0</v>
      </c>
      <c r="K43" s="25">
        <v>0</v>
      </c>
    </row>
    <row r="44" spans="1:11" ht="12.75">
      <c r="A44" s="22" t="s">
        <v>47</v>
      </c>
      <c r="B44" s="6">
        <v>0</v>
      </c>
      <c r="C44" s="6">
        <v>28311917</v>
      </c>
      <c r="D44" s="23">
        <v>-4739927</v>
      </c>
      <c r="E44" s="24">
        <v>-606969</v>
      </c>
      <c r="F44" s="6">
        <v>-4739927</v>
      </c>
      <c r="G44" s="25">
        <v>-4739927</v>
      </c>
      <c r="H44" s="26">
        <v>6441143</v>
      </c>
      <c r="I44" s="24">
        <v>-2118642</v>
      </c>
      <c r="J44" s="6">
        <v>0</v>
      </c>
      <c r="K44" s="25">
        <v>0</v>
      </c>
    </row>
    <row r="45" spans="1:11" ht="12.75">
      <c r="A45" s="33" t="s">
        <v>48</v>
      </c>
      <c r="B45" s="7">
        <v>0</v>
      </c>
      <c r="C45" s="7">
        <v>177343673</v>
      </c>
      <c r="D45" s="69">
        <v>-959913946</v>
      </c>
      <c r="E45" s="70">
        <v>-1443672073</v>
      </c>
      <c r="F45" s="7">
        <v>-1166639271</v>
      </c>
      <c r="G45" s="71">
        <v>-1166639271</v>
      </c>
      <c r="H45" s="72">
        <v>-969145492</v>
      </c>
      <c r="I45" s="70">
        <v>8297524</v>
      </c>
      <c r="J45" s="7">
        <v>15441985</v>
      </c>
      <c r="K45" s="71">
        <v>89959918</v>
      </c>
    </row>
    <row r="46" spans="1:11" ht="4.5" customHeight="1">
      <c r="A46" s="63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2.75">
      <c r="A47" s="64" t="s">
        <v>49</v>
      </c>
      <c r="B47" s="65">
        <v>0</v>
      </c>
      <c r="C47" s="66">
        <v>0</v>
      </c>
      <c r="D47" s="67">
        <v>0</v>
      </c>
      <c r="E47" s="65">
        <v>0</v>
      </c>
      <c r="F47" s="66">
        <v>0</v>
      </c>
      <c r="G47" s="67">
        <v>0</v>
      </c>
      <c r="H47" s="68">
        <v>0</v>
      </c>
      <c r="I47" s="65">
        <v>0</v>
      </c>
      <c r="J47" s="66">
        <v>0</v>
      </c>
      <c r="K47" s="67">
        <v>0</v>
      </c>
    </row>
    <row r="48" spans="1:11" ht="12.75">
      <c r="A48" s="22" t="s">
        <v>50</v>
      </c>
      <c r="B48" s="6">
        <v>0</v>
      </c>
      <c r="C48" s="6">
        <v>225237122</v>
      </c>
      <c r="D48" s="23">
        <v>403797415</v>
      </c>
      <c r="E48" s="24">
        <v>0</v>
      </c>
      <c r="F48" s="6">
        <v>403926541</v>
      </c>
      <c r="G48" s="25">
        <v>403926541</v>
      </c>
      <c r="H48" s="26">
        <v>-197531446</v>
      </c>
      <c r="I48" s="24">
        <v>193171244</v>
      </c>
      <c r="J48" s="6">
        <v>278629079</v>
      </c>
      <c r="K48" s="25">
        <v>364500109</v>
      </c>
    </row>
    <row r="49" spans="1:11" ht="12.75">
      <c r="A49" s="22" t="s">
        <v>51</v>
      </c>
      <c r="B49" s="6">
        <f>+B75</f>
        <v>0</v>
      </c>
      <c r="C49" s="6">
        <f aca="true" t="shared" si="6" ref="C49:K49">+C75</f>
        <v>-46542524.19194603</v>
      </c>
      <c r="D49" s="23">
        <f t="shared" si="6"/>
        <v>705625933</v>
      </c>
      <c r="E49" s="24">
        <f t="shared" si="6"/>
        <v>0</v>
      </c>
      <c r="F49" s="6">
        <f t="shared" si="6"/>
        <v>639667955</v>
      </c>
      <c r="G49" s="25">
        <f t="shared" si="6"/>
        <v>639667955</v>
      </c>
      <c r="H49" s="26">
        <f t="shared" si="6"/>
        <v>-291838668</v>
      </c>
      <c r="I49" s="24">
        <f t="shared" si="6"/>
        <v>-357378416.66690874</v>
      </c>
      <c r="J49" s="6">
        <f t="shared" si="6"/>
        <v>-335437445.5402398</v>
      </c>
      <c r="K49" s="25">
        <f t="shared" si="6"/>
        <v>-314762738.0882509</v>
      </c>
    </row>
    <row r="50" spans="1:11" ht="12.75">
      <c r="A50" s="33" t="s">
        <v>52</v>
      </c>
      <c r="B50" s="7">
        <f>+B48-B49</f>
        <v>0</v>
      </c>
      <c r="C50" s="7">
        <f aca="true" t="shared" si="7" ref="C50:K50">+C48-C49</f>
        <v>271779646.191946</v>
      </c>
      <c r="D50" s="69">
        <f t="shared" si="7"/>
        <v>-301828518</v>
      </c>
      <c r="E50" s="70">
        <f t="shared" si="7"/>
        <v>0</v>
      </c>
      <c r="F50" s="7">
        <f t="shared" si="7"/>
        <v>-235741414</v>
      </c>
      <c r="G50" s="71">
        <f t="shared" si="7"/>
        <v>-235741414</v>
      </c>
      <c r="H50" s="72">
        <f t="shared" si="7"/>
        <v>94307222</v>
      </c>
      <c r="I50" s="70">
        <f t="shared" si="7"/>
        <v>550549660.6669087</v>
      </c>
      <c r="J50" s="7">
        <f t="shared" si="7"/>
        <v>614066524.5402398</v>
      </c>
      <c r="K50" s="71">
        <f t="shared" si="7"/>
        <v>679262847.0882509</v>
      </c>
    </row>
    <row r="51" spans="1:11" ht="4.5" customHeight="1">
      <c r="A51" s="78"/>
      <c r="B51" s="79"/>
      <c r="C51" s="80"/>
      <c r="D51" s="81"/>
      <c r="E51" s="79"/>
      <c r="F51" s="80"/>
      <c r="G51" s="81"/>
      <c r="H51" s="82"/>
      <c r="I51" s="79"/>
      <c r="J51" s="80"/>
      <c r="K51" s="81"/>
    </row>
    <row r="52" spans="1:11" ht="12.75">
      <c r="A52" s="64" t="s">
        <v>53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2.75">
      <c r="A53" s="22" t="s">
        <v>54</v>
      </c>
      <c r="B53" s="6">
        <v>0</v>
      </c>
      <c r="C53" s="6">
        <v>4133582933</v>
      </c>
      <c r="D53" s="23">
        <v>3625998932</v>
      </c>
      <c r="E53" s="24">
        <v>132446500</v>
      </c>
      <c r="F53" s="6">
        <v>3621973390</v>
      </c>
      <c r="G53" s="25">
        <v>3621973390</v>
      </c>
      <c r="H53" s="26">
        <v>147477504</v>
      </c>
      <c r="I53" s="24">
        <v>3891890961</v>
      </c>
      <c r="J53" s="6">
        <v>3972703881</v>
      </c>
      <c r="K53" s="25">
        <v>4066496916</v>
      </c>
    </row>
    <row r="54" spans="1:11" ht="12.75">
      <c r="A54" s="22" t="s">
        <v>55</v>
      </c>
      <c r="B54" s="6">
        <v>0</v>
      </c>
      <c r="C54" s="6">
        <v>199252100</v>
      </c>
      <c r="D54" s="23">
        <v>0</v>
      </c>
      <c r="E54" s="24">
        <v>238977946</v>
      </c>
      <c r="F54" s="6">
        <v>238897146</v>
      </c>
      <c r="G54" s="25">
        <v>238897146</v>
      </c>
      <c r="H54" s="26">
        <v>104462</v>
      </c>
      <c r="I54" s="24">
        <v>251386792</v>
      </c>
      <c r="J54" s="6">
        <v>264961679</v>
      </c>
      <c r="K54" s="25">
        <v>279269618</v>
      </c>
    </row>
    <row r="55" spans="1:11" ht="12.75">
      <c r="A55" s="22" t="s">
        <v>56</v>
      </c>
      <c r="B55" s="6">
        <v>0</v>
      </c>
      <c r="C55" s="6">
        <v>0</v>
      </c>
      <c r="D55" s="23">
        <v>490600174</v>
      </c>
      <c r="E55" s="24">
        <v>37378690</v>
      </c>
      <c r="F55" s="6">
        <v>9313700</v>
      </c>
      <c r="G55" s="25">
        <v>9313700</v>
      </c>
      <c r="H55" s="26">
        <v>46317208</v>
      </c>
      <c r="I55" s="24">
        <v>42886957</v>
      </c>
      <c r="J55" s="6">
        <v>25543479</v>
      </c>
      <c r="K55" s="25">
        <v>32173914</v>
      </c>
    </row>
    <row r="56" spans="1:11" ht="12.75">
      <c r="A56" s="22" t="s">
        <v>57</v>
      </c>
      <c r="B56" s="6">
        <v>0</v>
      </c>
      <c r="C56" s="6">
        <v>74789710</v>
      </c>
      <c r="D56" s="23">
        <v>870710</v>
      </c>
      <c r="E56" s="24">
        <v>5352000</v>
      </c>
      <c r="F56" s="6">
        <v>1012000</v>
      </c>
      <c r="G56" s="25">
        <v>1012000</v>
      </c>
      <c r="H56" s="26">
        <v>224347</v>
      </c>
      <c r="I56" s="24">
        <v>840400</v>
      </c>
      <c r="J56" s="6">
        <v>885782</v>
      </c>
      <c r="K56" s="25">
        <v>933613</v>
      </c>
    </row>
    <row r="57" spans="1:11" ht="4.5" customHeight="1">
      <c r="A57" s="83"/>
      <c r="B57" s="84"/>
      <c r="C57" s="85"/>
      <c r="D57" s="86"/>
      <c r="E57" s="84"/>
      <c r="F57" s="85"/>
      <c r="G57" s="86"/>
      <c r="H57" s="87"/>
      <c r="I57" s="84"/>
      <c r="J57" s="85"/>
      <c r="K57" s="86"/>
    </row>
    <row r="58" spans="1:11" ht="12.75">
      <c r="A58" s="64" t="s">
        <v>58</v>
      </c>
      <c r="B58" s="18"/>
      <c r="C58" s="19"/>
      <c r="D58" s="20"/>
      <c r="E58" s="18"/>
      <c r="F58" s="19"/>
      <c r="G58" s="20"/>
      <c r="H58" s="21"/>
      <c r="I58" s="88"/>
      <c r="J58" s="6"/>
      <c r="K58" s="89"/>
    </row>
    <row r="59" spans="1:11" ht="12.75">
      <c r="A59" s="90" t="s">
        <v>59</v>
      </c>
      <c r="B59" s="6">
        <v>0</v>
      </c>
      <c r="C59" s="6">
        <v>0</v>
      </c>
      <c r="D59" s="23">
        <v>0</v>
      </c>
      <c r="E59" s="24">
        <v>81000000</v>
      </c>
      <c r="F59" s="6">
        <v>81000000</v>
      </c>
      <c r="G59" s="25">
        <v>81000000</v>
      </c>
      <c r="H59" s="26">
        <v>81000000</v>
      </c>
      <c r="I59" s="24">
        <v>59000000</v>
      </c>
      <c r="J59" s="6">
        <v>62432000</v>
      </c>
      <c r="K59" s="25">
        <v>66064088</v>
      </c>
    </row>
    <row r="60" spans="1:11" ht="12.75">
      <c r="A60" s="90" t="s">
        <v>60</v>
      </c>
      <c r="B60" s="6">
        <v>0</v>
      </c>
      <c r="C60" s="6">
        <v>0</v>
      </c>
      <c r="D60" s="23">
        <v>0</v>
      </c>
      <c r="E60" s="24">
        <v>0</v>
      </c>
      <c r="F60" s="6">
        <v>0</v>
      </c>
      <c r="G60" s="25">
        <v>0</v>
      </c>
      <c r="H60" s="26">
        <v>0</v>
      </c>
      <c r="I60" s="24">
        <v>28200000</v>
      </c>
      <c r="J60" s="6">
        <v>29745000</v>
      </c>
      <c r="K60" s="25">
        <v>31374762</v>
      </c>
    </row>
    <row r="61" spans="1:11" ht="12.75">
      <c r="A61" s="91" t="s">
        <v>61</v>
      </c>
      <c r="B61" s="92">
        <v>0</v>
      </c>
      <c r="C61" s="93">
        <v>0</v>
      </c>
      <c r="D61" s="94">
        <v>0</v>
      </c>
      <c r="E61" s="92">
        <v>0</v>
      </c>
      <c r="F61" s="93">
        <v>0</v>
      </c>
      <c r="G61" s="94">
        <v>0</v>
      </c>
      <c r="H61" s="95">
        <v>0</v>
      </c>
      <c r="I61" s="92">
        <v>0</v>
      </c>
      <c r="J61" s="93">
        <v>0</v>
      </c>
      <c r="K61" s="94">
        <v>0</v>
      </c>
    </row>
    <row r="62" spans="1:11" ht="12.75">
      <c r="A62" s="96" t="s">
        <v>62</v>
      </c>
      <c r="B62" s="97">
        <v>0</v>
      </c>
      <c r="C62" s="98">
        <v>0</v>
      </c>
      <c r="D62" s="99">
        <v>365</v>
      </c>
      <c r="E62" s="97">
        <v>450</v>
      </c>
      <c r="F62" s="98">
        <v>450</v>
      </c>
      <c r="G62" s="99">
        <v>450</v>
      </c>
      <c r="H62" s="100">
        <v>450</v>
      </c>
      <c r="I62" s="97">
        <v>457</v>
      </c>
      <c r="J62" s="98">
        <v>465</v>
      </c>
      <c r="K62" s="99">
        <v>474</v>
      </c>
    </row>
    <row r="63" spans="1:11" ht="12.75">
      <c r="A63" s="96" t="s">
        <v>63</v>
      </c>
      <c r="B63" s="97">
        <v>0</v>
      </c>
      <c r="C63" s="98">
        <v>0</v>
      </c>
      <c r="D63" s="99">
        <v>388</v>
      </c>
      <c r="E63" s="97">
        <v>428</v>
      </c>
      <c r="F63" s="98">
        <v>428</v>
      </c>
      <c r="G63" s="99">
        <v>428</v>
      </c>
      <c r="H63" s="100">
        <v>428</v>
      </c>
      <c r="I63" s="97">
        <v>434</v>
      </c>
      <c r="J63" s="98">
        <v>442</v>
      </c>
      <c r="K63" s="99">
        <v>451</v>
      </c>
    </row>
    <row r="64" spans="1:11" ht="12.75">
      <c r="A64" s="96" t="s">
        <v>64</v>
      </c>
      <c r="B64" s="97">
        <v>0</v>
      </c>
      <c r="C64" s="98">
        <v>0</v>
      </c>
      <c r="D64" s="99">
        <v>1100</v>
      </c>
      <c r="E64" s="97">
        <v>1300</v>
      </c>
      <c r="F64" s="98">
        <v>1300</v>
      </c>
      <c r="G64" s="99">
        <v>1300</v>
      </c>
      <c r="H64" s="100">
        <v>1300</v>
      </c>
      <c r="I64" s="97">
        <v>1320</v>
      </c>
      <c r="J64" s="98">
        <v>1342</v>
      </c>
      <c r="K64" s="99">
        <v>1370</v>
      </c>
    </row>
    <row r="65" spans="1:11" ht="12.75">
      <c r="A65" s="96" t="s">
        <v>65</v>
      </c>
      <c r="B65" s="97">
        <v>0</v>
      </c>
      <c r="C65" s="98">
        <v>0</v>
      </c>
      <c r="D65" s="99">
        <v>1060</v>
      </c>
      <c r="E65" s="97">
        <v>1200</v>
      </c>
      <c r="F65" s="98">
        <v>1200</v>
      </c>
      <c r="G65" s="99">
        <v>1200</v>
      </c>
      <c r="H65" s="100">
        <v>1200</v>
      </c>
      <c r="I65" s="97">
        <v>1218</v>
      </c>
      <c r="J65" s="98">
        <v>1239</v>
      </c>
      <c r="K65" s="99">
        <v>1265</v>
      </c>
    </row>
    <row r="66" spans="1:11" ht="4.5" customHeight="1">
      <c r="A66" s="83"/>
      <c r="B66" s="101"/>
      <c r="C66" s="102"/>
      <c r="D66" s="103"/>
      <c r="E66" s="101"/>
      <c r="F66" s="102"/>
      <c r="G66" s="103"/>
      <c r="H66" s="104"/>
      <c r="I66" s="101"/>
      <c r="J66" s="102"/>
      <c r="K66" s="103"/>
    </row>
    <row r="67" spans="1:11" ht="12.75">
      <c r="A67" s="105"/>
      <c r="B67" s="106"/>
      <c r="C67" s="106"/>
      <c r="D67" s="106"/>
      <c r="E67" s="106"/>
      <c r="F67" s="106"/>
      <c r="G67" s="106"/>
      <c r="H67" s="106"/>
      <c r="I67" s="106"/>
      <c r="J67" s="106"/>
      <c r="K67" s="106"/>
    </row>
    <row r="68" spans="1:11" ht="12.75">
      <c r="A68" s="107"/>
      <c r="B68" s="107"/>
      <c r="C68" s="107"/>
      <c r="D68" s="107"/>
      <c r="E68" s="107"/>
      <c r="F68" s="107"/>
      <c r="G68" s="107"/>
      <c r="H68" s="107"/>
      <c r="I68" s="107"/>
      <c r="J68" s="107"/>
      <c r="K68" s="107"/>
    </row>
    <row r="69" spans="1:11" ht="12.75">
      <c r="A69" s="108"/>
      <c r="B69" s="108"/>
      <c r="C69" s="108"/>
      <c r="D69" s="108"/>
      <c r="E69" s="108"/>
      <c r="F69" s="108"/>
      <c r="G69" s="108"/>
      <c r="H69" s="108"/>
      <c r="I69" s="108"/>
      <c r="J69" s="108"/>
      <c r="K69" s="108"/>
    </row>
    <row r="70" spans="1:11" ht="12.75" hidden="1">
      <c r="A70" s="4" t="s">
        <v>102</v>
      </c>
      <c r="B70" s="5">
        <f>IF(ISERROR(B71/B72),0,(B71/B72))</f>
        <v>0</v>
      </c>
      <c r="C70" s="5">
        <f aca="true" t="shared" si="8" ref="C70:K70">IF(ISERROR(C71/C72),0,(C71/C72))</f>
        <v>0.9866941528955288</v>
      </c>
      <c r="D70" s="5">
        <f t="shared" si="8"/>
        <v>0</v>
      </c>
      <c r="E70" s="5">
        <f t="shared" si="8"/>
        <v>0</v>
      </c>
      <c r="F70" s="5">
        <f t="shared" si="8"/>
        <v>0</v>
      </c>
      <c r="G70" s="5">
        <f t="shared" si="8"/>
        <v>0</v>
      </c>
      <c r="H70" s="5">
        <f t="shared" si="8"/>
        <v>0</v>
      </c>
      <c r="I70" s="5">
        <f t="shared" si="8"/>
        <v>0.9268998261532054</v>
      </c>
      <c r="J70" s="5">
        <f t="shared" si="8"/>
        <v>0.8922993654375938</v>
      </c>
      <c r="K70" s="5">
        <f t="shared" si="8"/>
        <v>0.8598387856641496</v>
      </c>
    </row>
    <row r="71" spans="1:11" ht="12.75" hidden="1">
      <c r="A71" s="2" t="s">
        <v>103</v>
      </c>
      <c r="B71" s="2">
        <f>+B83</f>
        <v>0</v>
      </c>
      <c r="C71" s="2">
        <f aca="true" t="shared" si="9" ref="C71:K71">+C83</f>
        <v>1049683641</v>
      </c>
      <c r="D71" s="2">
        <f t="shared" si="9"/>
        <v>0</v>
      </c>
      <c r="E71" s="2">
        <f t="shared" si="9"/>
        <v>0</v>
      </c>
      <c r="F71" s="2">
        <f t="shared" si="9"/>
        <v>0</v>
      </c>
      <c r="G71" s="2">
        <f t="shared" si="9"/>
        <v>0</v>
      </c>
      <c r="H71" s="2">
        <f t="shared" si="9"/>
        <v>0</v>
      </c>
      <c r="I71" s="2">
        <f t="shared" si="9"/>
        <v>1325282721</v>
      </c>
      <c r="J71" s="2">
        <f t="shared" si="9"/>
        <v>1404230131</v>
      </c>
      <c r="K71" s="2">
        <f t="shared" si="9"/>
        <v>1491383624</v>
      </c>
    </row>
    <row r="72" spans="1:11" ht="12.75" hidden="1">
      <c r="A72" s="2" t="s">
        <v>104</v>
      </c>
      <c r="B72" s="2">
        <f>+B77</f>
        <v>0</v>
      </c>
      <c r="C72" s="2">
        <f aca="true" t="shared" si="10" ref="C72:K72">+C77</f>
        <v>1063838919</v>
      </c>
      <c r="D72" s="2">
        <f t="shared" si="10"/>
        <v>1325462362</v>
      </c>
      <c r="E72" s="2">
        <f t="shared" si="10"/>
        <v>706177468</v>
      </c>
      <c r="F72" s="2">
        <f t="shared" si="10"/>
        <v>745090363</v>
      </c>
      <c r="G72" s="2">
        <f t="shared" si="10"/>
        <v>745090363</v>
      </c>
      <c r="H72" s="2">
        <f t="shared" si="10"/>
        <v>660103496</v>
      </c>
      <c r="I72" s="2">
        <f t="shared" si="10"/>
        <v>1429801456</v>
      </c>
      <c r="J72" s="2">
        <f t="shared" si="10"/>
        <v>1573720867</v>
      </c>
      <c r="K72" s="2">
        <f t="shared" si="10"/>
        <v>1734492150</v>
      </c>
    </row>
    <row r="73" spans="1:11" ht="12.75" hidden="1">
      <c r="A73" s="2" t="s">
        <v>105</v>
      </c>
      <c r="B73" s="2">
        <f>+B74</f>
        <v>651084205</v>
      </c>
      <c r="C73" s="2">
        <f aca="true" t="shared" si="11" ref="C73:K73">+(C78+C80+C81+C82)-(B78+B80+B81+B82)</f>
        <v>366495479</v>
      </c>
      <c r="D73" s="2">
        <f t="shared" si="11"/>
        <v>569177452</v>
      </c>
      <c r="E73" s="2">
        <f t="shared" si="11"/>
        <v>-935672931</v>
      </c>
      <c r="F73" s="2">
        <f>+(F78+F80+F81+F82)-(D78+D80+D81+D82)</f>
        <v>-164923272</v>
      </c>
      <c r="G73" s="2">
        <f>+(G78+G80+G81+G82)-(D78+D80+D81+D82)</f>
        <v>-164923272</v>
      </c>
      <c r="H73" s="2">
        <f>+(H78+H80+H81+H82)-(D78+D80+D81+D82)</f>
        <v>-846156368</v>
      </c>
      <c r="I73" s="2">
        <f>+(I78+I80+I81+I82)-(E78+E80+E81+E82)</f>
        <v>1039834448</v>
      </c>
      <c r="J73" s="2">
        <f t="shared" si="11"/>
        <v>0</v>
      </c>
      <c r="K73" s="2">
        <f t="shared" si="11"/>
        <v>0</v>
      </c>
    </row>
    <row r="74" spans="1:11" ht="12.75" hidden="1">
      <c r="A74" s="2" t="s">
        <v>106</v>
      </c>
      <c r="B74" s="2">
        <f>+TREND(C74:E74)</f>
        <v>651084205</v>
      </c>
      <c r="C74" s="2">
        <f>+C73</f>
        <v>366495479</v>
      </c>
      <c r="D74" s="2">
        <f aca="true" t="shared" si="12" ref="D74:K74">+D73</f>
        <v>569177452</v>
      </c>
      <c r="E74" s="2">
        <f t="shared" si="12"/>
        <v>-935672931</v>
      </c>
      <c r="F74" s="2">
        <f t="shared" si="12"/>
        <v>-164923272</v>
      </c>
      <c r="G74" s="2">
        <f t="shared" si="12"/>
        <v>-164923272</v>
      </c>
      <c r="H74" s="2">
        <f t="shared" si="12"/>
        <v>-846156368</v>
      </c>
      <c r="I74" s="2">
        <f t="shared" si="12"/>
        <v>1039834448</v>
      </c>
      <c r="J74" s="2">
        <f t="shared" si="12"/>
        <v>0</v>
      </c>
      <c r="K74" s="2">
        <f t="shared" si="12"/>
        <v>0</v>
      </c>
    </row>
    <row r="75" spans="1:11" ht="12.75" hidden="1">
      <c r="A75" s="2" t="s">
        <v>107</v>
      </c>
      <c r="B75" s="2">
        <f>+B84-(((B80+B81+B78)*B70)-B79)</f>
        <v>0</v>
      </c>
      <c r="C75" s="2">
        <f aca="true" t="shared" si="13" ref="C75:K75">+C84-(((C80+C81+C78)*C70)-C79)</f>
        <v>-46542524.19194603</v>
      </c>
      <c r="D75" s="2">
        <f t="shared" si="13"/>
        <v>705625933</v>
      </c>
      <c r="E75" s="2">
        <f t="shared" si="13"/>
        <v>0</v>
      </c>
      <c r="F75" s="2">
        <f t="shared" si="13"/>
        <v>639667955</v>
      </c>
      <c r="G75" s="2">
        <f t="shared" si="13"/>
        <v>639667955</v>
      </c>
      <c r="H75" s="2">
        <f t="shared" si="13"/>
        <v>-291838668</v>
      </c>
      <c r="I75" s="2">
        <f t="shared" si="13"/>
        <v>-357378416.66690874</v>
      </c>
      <c r="J75" s="2">
        <f t="shared" si="13"/>
        <v>-335437445.5402398</v>
      </c>
      <c r="K75" s="2">
        <f t="shared" si="13"/>
        <v>-314762738.0882509</v>
      </c>
    </row>
    <row r="76" spans="1:11" ht="12.75" hidden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3.5" hidden="1">
      <c r="A77" s="1" t="s">
        <v>66</v>
      </c>
      <c r="B77" s="3">
        <v>0</v>
      </c>
      <c r="C77" s="3">
        <v>1063838919</v>
      </c>
      <c r="D77" s="3">
        <v>1325462362</v>
      </c>
      <c r="E77" s="3">
        <v>706177468</v>
      </c>
      <c r="F77" s="3">
        <v>745090363</v>
      </c>
      <c r="G77" s="3">
        <v>745090363</v>
      </c>
      <c r="H77" s="3">
        <v>660103496</v>
      </c>
      <c r="I77" s="3">
        <v>1429801456</v>
      </c>
      <c r="J77" s="3">
        <v>1573720867</v>
      </c>
      <c r="K77" s="3">
        <v>1734492150</v>
      </c>
    </row>
    <row r="78" spans="1:11" ht="13.5" hidden="1">
      <c r="A78" s="1" t="s">
        <v>67</v>
      </c>
      <c r="B78" s="3">
        <v>0</v>
      </c>
      <c r="C78" s="3">
        <v>0</v>
      </c>
      <c r="D78" s="3">
        <v>-105190</v>
      </c>
      <c r="E78" s="3">
        <v>0</v>
      </c>
      <c r="F78" s="3">
        <v>-105190</v>
      </c>
      <c r="G78" s="3">
        <v>-105190</v>
      </c>
      <c r="H78" s="3">
        <v>31619</v>
      </c>
      <c r="I78" s="3">
        <v>-98095</v>
      </c>
      <c r="J78" s="3">
        <v>-98095</v>
      </c>
      <c r="K78" s="3">
        <v>-98095</v>
      </c>
    </row>
    <row r="79" spans="1:11" ht="13.5" hidden="1">
      <c r="A79" s="1" t="s">
        <v>68</v>
      </c>
      <c r="B79" s="3">
        <v>0</v>
      </c>
      <c r="C79" s="3">
        <v>315076422</v>
      </c>
      <c r="D79" s="3">
        <v>705625933</v>
      </c>
      <c r="E79" s="3">
        <v>0</v>
      </c>
      <c r="F79" s="3">
        <v>639667955</v>
      </c>
      <c r="G79" s="3">
        <v>639667955</v>
      </c>
      <c r="H79" s="3">
        <v>-291838668</v>
      </c>
      <c r="I79" s="3">
        <v>194923608</v>
      </c>
      <c r="J79" s="3">
        <v>194923608</v>
      </c>
      <c r="K79" s="3">
        <v>194923608</v>
      </c>
    </row>
    <row r="80" spans="1:11" ht="13.5" hidden="1">
      <c r="A80" s="1" t="s">
        <v>69</v>
      </c>
      <c r="B80" s="3">
        <v>0</v>
      </c>
      <c r="C80" s="3">
        <v>204701791</v>
      </c>
      <c r="D80" s="3">
        <v>826932224</v>
      </c>
      <c r="E80" s="3">
        <v>0</v>
      </c>
      <c r="F80" s="3">
        <v>740928462</v>
      </c>
      <c r="G80" s="3">
        <v>740928462</v>
      </c>
      <c r="H80" s="3">
        <v>188244666</v>
      </c>
      <c r="I80" s="3">
        <v>684127314</v>
      </c>
      <c r="J80" s="3">
        <v>684127314</v>
      </c>
      <c r="K80" s="3">
        <v>684127314</v>
      </c>
    </row>
    <row r="81" spans="1:11" ht="13.5" hidden="1">
      <c r="A81" s="1" t="s">
        <v>70</v>
      </c>
      <c r="B81" s="3">
        <v>0</v>
      </c>
      <c r="C81" s="3">
        <v>161793688</v>
      </c>
      <c r="D81" s="3">
        <v>108845897</v>
      </c>
      <c r="E81" s="3">
        <v>0</v>
      </c>
      <c r="F81" s="3">
        <v>29926387</v>
      </c>
      <c r="G81" s="3">
        <v>29926387</v>
      </c>
      <c r="H81" s="3">
        <v>-98759722</v>
      </c>
      <c r="I81" s="3">
        <v>-72529930</v>
      </c>
      <c r="J81" s="3">
        <v>-72529930</v>
      </c>
      <c r="K81" s="3">
        <v>-72529930</v>
      </c>
    </row>
    <row r="82" spans="1:11" ht="13.5" hidden="1">
      <c r="A82" s="1" t="s">
        <v>71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428335159</v>
      </c>
      <c r="J82" s="3">
        <v>428335159</v>
      </c>
      <c r="K82" s="3">
        <v>428335159</v>
      </c>
    </row>
    <row r="83" spans="1:11" ht="13.5" hidden="1">
      <c r="A83" s="1" t="s">
        <v>72</v>
      </c>
      <c r="B83" s="3">
        <v>0</v>
      </c>
      <c r="C83" s="3">
        <v>1049683641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3">
        <v>1325282721</v>
      </c>
      <c r="J83" s="3">
        <v>1404230131</v>
      </c>
      <c r="K83" s="3">
        <v>1491383624</v>
      </c>
    </row>
    <row r="84" spans="1:11" ht="13.5" hidden="1">
      <c r="A84" s="1" t="s">
        <v>73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14496560</v>
      </c>
      <c r="J84" s="3">
        <v>15279374</v>
      </c>
      <c r="K84" s="3">
        <v>16104460</v>
      </c>
    </row>
    <row r="85" spans="1:11" ht="13.5" hidden="1">
      <c r="A85" s="1" t="s">
        <v>74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11" width="9.7109375" style="0" customWidth="1"/>
  </cols>
  <sheetData>
    <row r="1" spans="1:11" ht="18" customHeight="1">
      <c r="A1" s="109" t="s">
        <v>95</v>
      </c>
      <c r="B1" s="110"/>
      <c r="C1" s="110"/>
      <c r="D1" s="111"/>
      <c r="E1" s="111"/>
      <c r="F1" s="111"/>
      <c r="G1" s="111"/>
      <c r="H1" s="111"/>
      <c r="I1" s="111"/>
      <c r="J1" s="111"/>
      <c r="K1" s="111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12" t="s">
        <v>5</v>
      </c>
      <c r="F2" s="113"/>
      <c r="G2" s="113"/>
      <c r="H2" s="113"/>
      <c r="I2" s="114" t="s">
        <v>6</v>
      </c>
      <c r="J2" s="115"/>
      <c r="K2" s="116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9</v>
      </c>
      <c r="E3" s="13" t="s">
        <v>10</v>
      </c>
      <c r="F3" s="14" t="s">
        <v>11</v>
      </c>
      <c r="G3" s="15" t="s">
        <v>12</v>
      </c>
      <c r="H3" s="16" t="s">
        <v>13</v>
      </c>
      <c r="I3" s="13" t="s">
        <v>14</v>
      </c>
      <c r="J3" s="14" t="s">
        <v>15</v>
      </c>
      <c r="K3" s="15" t="s">
        <v>16</v>
      </c>
    </row>
    <row r="4" spans="1:11" ht="12.75">
      <c r="A4" s="17" t="s">
        <v>17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2.75">
      <c r="A5" s="22" t="s">
        <v>18</v>
      </c>
      <c r="B5" s="6">
        <v>0</v>
      </c>
      <c r="C5" s="6">
        <v>0</v>
      </c>
      <c r="D5" s="23">
        <v>0</v>
      </c>
      <c r="E5" s="24">
        <v>0</v>
      </c>
      <c r="F5" s="6">
        <v>0</v>
      </c>
      <c r="G5" s="25">
        <v>0</v>
      </c>
      <c r="H5" s="26">
        <v>0</v>
      </c>
      <c r="I5" s="24">
        <v>0</v>
      </c>
      <c r="J5" s="6">
        <v>0</v>
      </c>
      <c r="K5" s="25">
        <v>0</v>
      </c>
    </row>
    <row r="6" spans="1:11" ht="12.75">
      <c r="A6" s="22" t="s">
        <v>19</v>
      </c>
      <c r="B6" s="6">
        <v>0</v>
      </c>
      <c r="C6" s="6">
        <v>0</v>
      </c>
      <c r="D6" s="23">
        <v>0</v>
      </c>
      <c r="E6" s="24">
        <v>0</v>
      </c>
      <c r="F6" s="6">
        <v>0</v>
      </c>
      <c r="G6" s="25">
        <v>0</v>
      </c>
      <c r="H6" s="26">
        <v>0</v>
      </c>
      <c r="I6" s="24">
        <v>0</v>
      </c>
      <c r="J6" s="6">
        <v>0</v>
      </c>
      <c r="K6" s="25">
        <v>0</v>
      </c>
    </row>
    <row r="7" spans="1:11" ht="12.75">
      <c r="A7" s="22" t="s">
        <v>20</v>
      </c>
      <c r="B7" s="6">
        <v>3995710</v>
      </c>
      <c r="C7" s="6">
        <v>2331126</v>
      </c>
      <c r="D7" s="23">
        <v>2771556</v>
      </c>
      <c r="E7" s="24">
        <v>2380000</v>
      </c>
      <c r="F7" s="6">
        <v>2950000</v>
      </c>
      <c r="G7" s="25">
        <v>2950000</v>
      </c>
      <c r="H7" s="26">
        <v>3595948</v>
      </c>
      <c r="I7" s="24">
        <v>2950000</v>
      </c>
      <c r="J7" s="6">
        <v>3109300</v>
      </c>
      <c r="K7" s="25">
        <v>3277202</v>
      </c>
    </row>
    <row r="8" spans="1:11" ht="12.75">
      <c r="A8" s="22" t="s">
        <v>21</v>
      </c>
      <c r="B8" s="6">
        <v>171867151</v>
      </c>
      <c r="C8" s="6">
        <v>174536135</v>
      </c>
      <c r="D8" s="23">
        <v>26330121</v>
      </c>
      <c r="E8" s="24">
        <v>23861000</v>
      </c>
      <c r="F8" s="6">
        <v>24357200</v>
      </c>
      <c r="G8" s="25">
        <v>24357200</v>
      </c>
      <c r="H8" s="26">
        <v>24357200</v>
      </c>
      <c r="I8" s="24">
        <v>31196400</v>
      </c>
      <c r="J8" s="6">
        <v>27411000</v>
      </c>
      <c r="K8" s="25">
        <v>29380000</v>
      </c>
    </row>
    <row r="9" spans="1:11" ht="12.75">
      <c r="A9" s="22" t="s">
        <v>22</v>
      </c>
      <c r="B9" s="6">
        <v>9241662</v>
      </c>
      <c r="C9" s="6">
        <v>1612018</v>
      </c>
      <c r="D9" s="23">
        <v>154503194</v>
      </c>
      <c r="E9" s="24">
        <v>158431000</v>
      </c>
      <c r="F9" s="6">
        <v>158681000</v>
      </c>
      <c r="G9" s="25">
        <v>158681000</v>
      </c>
      <c r="H9" s="26">
        <v>158932745</v>
      </c>
      <c r="I9" s="24">
        <v>163337000</v>
      </c>
      <c r="J9" s="6">
        <v>167744210</v>
      </c>
      <c r="K9" s="25">
        <v>172438445</v>
      </c>
    </row>
    <row r="10" spans="1:11" ht="20.25">
      <c r="A10" s="27" t="s">
        <v>97</v>
      </c>
      <c r="B10" s="28">
        <f>SUM(B5:B9)</f>
        <v>185104523</v>
      </c>
      <c r="C10" s="29">
        <f aca="true" t="shared" si="0" ref="C10:K10">SUM(C5:C9)</f>
        <v>178479279</v>
      </c>
      <c r="D10" s="30">
        <f t="shared" si="0"/>
        <v>183604871</v>
      </c>
      <c r="E10" s="28">
        <f t="shared" si="0"/>
        <v>184672000</v>
      </c>
      <c r="F10" s="29">
        <f t="shared" si="0"/>
        <v>185988200</v>
      </c>
      <c r="G10" s="31">
        <f t="shared" si="0"/>
        <v>185988200</v>
      </c>
      <c r="H10" s="32">
        <f t="shared" si="0"/>
        <v>186885893</v>
      </c>
      <c r="I10" s="28">
        <f t="shared" si="0"/>
        <v>197483400</v>
      </c>
      <c r="J10" s="29">
        <f t="shared" si="0"/>
        <v>198264510</v>
      </c>
      <c r="K10" s="31">
        <f t="shared" si="0"/>
        <v>205095647</v>
      </c>
    </row>
    <row r="11" spans="1:11" ht="12.75">
      <c r="A11" s="22" t="s">
        <v>23</v>
      </c>
      <c r="B11" s="6">
        <v>74911231</v>
      </c>
      <c r="C11" s="6">
        <v>83018025</v>
      </c>
      <c r="D11" s="23">
        <v>86772015</v>
      </c>
      <c r="E11" s="24">
        <v>98519010</v>
      </c>
      <c r="F11" s="6">
        <v>95142565</v>
      </c>
      <c r="G11" s="25">
        <v>95142565</v>
      </c>
      <c r="H11" s="26">
        <v>88929353</v>
      </c>
      <c r="I11" s="24">
        <v>107119966</v>
      </c>
      <c r="J11" s="6">
        <v>114217996</v>
      </c>
      <c r="K11" s="25">
        <v>121786673</v>
      </c>
    </row>
    <row r="12" spans="1:11" ht="12.75">
      <c r="A12" s="22" t="s">
        <v>24</v>
      </c>
      <c r="B12" s="6">
        <v>8966268</v>
      </c>
      <c r="C12" s="6">
        <v>8597537</v>
      </c>
      <c r="D12" s="23">
        <v>9660667</v>
      </c>
      <c r="E12" s="24">
        <v>9372056</v>
      </c>
      <c r="F12" s="6">
        <v>10208956</v>
      </c>
      <c r="G12" s="25">
        <v>10208956</v>
      </c>
      <c r="H12" s="26">
        <v>9850182</v>
      </c>
      <c r="I12" s="24">
        <v>11841911</v>
      </c>
      <c r="J12" s="6">
        <v>12477627</v>
      </c>
      <c r="K12" s="25">
        <v>13147674</v>
      </c>
    </row>
    <row r="13" spans="1:11" ht="12.75">
      <c r="A13" s="22" t="s">
        <v>98</v>
      </c>
      <c r="B13" s="6">
        <v>4507666</v>
      </c>
      <c r="C13" s="6">
        <v>7219081</v>
      </c>
      <c r="D13" s="23">
        <v>8907712</v>
      </c>
      <c r="E13" s="24">
        <v>5013473</v>
      </c>
      <c r="F13" s="6">
        <v>5013473</v>
      </c>
      <c r="G13" s="25">
        <v>5013473</v>
      </c>
      <c r="H13" s="26">
        <v>7760116</v>
      </c>
      <c r="I13" s="24">
        <v>5439949</v>
      </c>
      <c r="J13" s="6">
        <v>5733706</v>
      </c>
      <c r="K13" s="25">
        <v>6043327</v>
      </c>
    </row>
    <row r="14" spans="1:11" ht="12.75">
      <c r="A14" s="22" t="s">
        <v>25</v>
      </c>
      <c r="B14" s="6">
        <v>401492</v>
      </c>
      <c r="C14" s="6">
        <v>421302</v>
      </c>
      <c r="D14" s="23">
        <v>284613</v>
      </c>
      <c r="E14" s="24">
        <v>0</v>
      </c>
      <c r="F14" s="6">
        <v>0</v>
      </c>
      <c r="G14" s="25">
        <v>0</v>
      </c>
      <c r="H14" s="26">
        <v>0</v>
      </c>
      <c r="I14" s="24">
        <v>0</v>
      </c>
      <c r="J14" s="6">
        <v>0</v>
      </c>
      <c r="K14" s="25">
        <v>0</v>
      </c>
    </row>
    <row r="15" spans="1:11" ht="12.75">
      <c r="A15" s="22" t="s">
        <v>26</v>
      </c>
      <c r="B15" s="6">
        <v>1259977</v>
      </c>
      <c r="C15" s="6">
        <v>751367</v>
      </c>
      <c r="D15" s="23">
        <v>2266484</v>
      </c>
      <c r="E15" s="24">
        <v>3429000</v>
      </c>
      <c r="F15" s="6">
        <v>3308647</v>
      </c>
      <c r="G15" s="25">
        <v>3308647</v>
      </c>
      <c r="H15" s="26">
        <v>2675616</v>
      </c>
      <c r="I15" s="24">
        <v>3539000</v>
      </c>
      <c r="J15" s="6">
        <v>3730106</v>
      </c>
      <c r="K15" s="25">
        <v>3931532</v>
      </c>
    </row>
    <row r="16" spans="1:11" ht="12.75">
      <c r="A16" s="22" t="s">
        <v>21</v>
      </c>
      <c r="B16" s="6">
        <v>69308669</v>
      </c>
      <c r="C16" s="6">
        <v>5553058</v>
      </c>
      <c r="D16" s="23">
        <v>6647369</v>
      </c>
      <c r="E16" s="24">
        <v>5751000</v>
      </c>
      <c r="F16" s="6">
        <v>6481353</v>
      </c>
      <c r="G16" s="25">
        <v>6481353</v>
      </c>
      <c r="H16" s="26">
        <v>4333451</v>
      </c>
      <c r="I16" s="24">
        <v>5949000</v>
      </c>
      <c r="J16" s="6">
        <v>4472800</v>
      </c>
      <c r="K16" s="25">
        <v>4654931</v>
      </c>
    </row>
    <row r="17" spans="1:11" ht="12.75">
      <c r="A17" s="22" t="s">
        <v>27</v>
      </c>
      <c r="B17" s="6">
        <v>119983814</v>
      </c>
      <c r="C17" s="6">
        <v>68402881</v>
      </c>
      <c r="D17" s="23">
        <v>71516409</v>
      </c>
      <c r="E17" s="24">
        <v>65578593</v>
      </c>
      <c r="F17" s="6">
        <v>69809346</v>
      </c>
      <c r="G17" s="25">
        <v>69809346</v>
      </c>
      <c r="H17" s="26">
        <v>56077523</v>
      </c>
      <c r="I17" s="24">
        <v>62842092</v>
      </c>
      <c r="J17" s="6">
        <v>56910608</v>
      </c>
      <c r="K17" s="25">
        <v>57479146</v>
      </c>
    </row>
    <row r="18" spans="1:11" ht="12.75">
      <c r="A18" s="33" t="s">
        <v>28</v>
      </c>
      <c r="B18" s="34">
        <f>SUM(B11:B17)</f>
        <v>279339117</v>
      </c>
      <c r="C18" s="35">
        <f aca="true" t="shared" si="1" ref="C18:K18">SUM(C11:C17)</f>
        <v>173963251</v>
      </c>
      <c r="D18" s="36">
        <f t="shared" si="1"/>
        <v>186055269</v>
      </c>
      <c r="E18" s="34">
        <f t="shared" si="1"/>
        <v>187663132</v>
      </c>
      <c r="F18" s="35">
        <f t="shared" si="1"/>
        <v>189964340</v>
      </c>
      <c r="G18" s="37">
        <f t="shared" si="1"/>
        <v>189964340</v>
      </c>
      <c r="H18" s="38">
        <f t="shared" si="1"/>
        <v>169626241</v>
      </c>
      <c r="I18" s="34">
        <f t="shared" si="1"/>
        <v>196731918</v>
      </c>
      <c r="J18" s="35">
        <f t="shared" si="1"/>
        <v>197542843</v>
      </c>
      <c r="K18" s="37">
        <f t="shared" si="1"/>
        <v>207043283</v>
      </c>
    </row>
    <row r="19" spans="1:11" ht="12.75">
      <c r="A19" s="33" t="s">
        <v>29</v>
      </c>
      <c r="B19" s="39">
        <f>+B10-B18</f>
        <v>-94234594</v>
      </c>
      <c r="C19" s="40">
        <f aca="true" t="shared" si="2" ref="C19:K19">+C10-C18</f>
        <v>4516028</v>
      </c>
      <c r="D19" s="41">
        <f t="shared" si="2"/>
        <v>-2450398</v>
      </c>
      <c r="E19" s="39">
        <f t="shared" si="2"/>
        <v>-2991132</v>
      </c>
      <c r="F19" s="40">
        <f t="shared" si="2"/>
        <v>-3976140</v>
      </c>
      <c r="G19" s="42">
        <f t="shared" si="2"/>
        <v>-3976140</v>
      </c>
      <c r="H19" s="43">
        <f t="shared" si="2"/>
        <v>17259652</v>
      </c>
      <c r="I19" s="39">
        <f t="shared" si="2"/>
        <v>751482</v>
      </c>
      <c r="J19" s="40">
        <f t="shared" si="2"/>
        <v>721667</v>
      </c>
      <c r="K19" s="42">
        <f t="shared" si="2"/>
        <v>-1947636</v>
      </c>
    </row>
    <row r="20" spans="1:11" ht="20.25">
      <c r="A20" s="44" t="s">
        <v>30</v>
      </c>
      <c r="B20" s="45">
        <v>2152000</v>
      </c>
      <c r="C20" s="46">
        <v>0</v>
      </c>
      <c r="D20" s="47">
        <v>0</v>
      </c>
      <c r="E20" s="45">
        <v>2460000</v>
      </c>
      <c r="F20" s="46">
        <v>2460000</v>
      </c>
      <c r="G20" s="48">
        <v>2460000</v>
      </c>
      <c r="H20" s="49">
        <v>2348369</v>
      </c>
      <c r="I20" s="45">
        <v>2606000</v>
      </c>
      <c r="J20" s="46">
        <v>2756000</v>
      </c>
      <c r="K20" s="48">
        <v>2907000</v>
      </c>
    </row>
    <row r="21" spans="1:11" ht="12.75">
      <c r="A21" s="22" t="s">
        <v>99</v>
      </c>
      <c r="B21" s="50">
        <v>0</v>
      </c>
      <c r="C21" s="51">
        <v>0</v>
      </c>
      <c r="D21" s="52">
        <v>0</v>
      </c>
      <c r="E21" s="50">
        <v>0</v>
      </c>
      <c r="F21" s="51">
        <v>0</v>
      </c>
      <c r="G21" s="53">
        <v>0</v>
      </c>
      <c r="H21" s="54">
        <v>0</v>
      </c>
      <c r="I21" s="50">
        <v>0</v>
      </c>
      <c r="J21" s="51">
        <v>0</v>
      </c>
      <c r="K21" s="53">
        <v>0</v>
      </c>
    </row>
    <row r="22" spans="1:11" ht="12.75">
      <c r="A22" s="55" t="s">
        <v>100</v>
      </c>
      <c r="B22" s="56">
        <f>SUM(B19:B21)</f>
        <v>-92082594</v>
      </c>
      <c r="C22" s="57">
        <f aca="true" t="shared" si="3" ref="C22:K22">SUM(C19:C21)</f>
        <v>4516028</v>
      </c>
      <c r="D22" s="58">
        <f t="shared" si="3"/>
        <v>-2450398</v>
      </c>
      <c r="E22" s="56">
        <f t="shared" si="3"/>
        <v>-531132</v>
      </c>
      <c r="F22" s="57">
        <f t="shared" si="3"/>
        <v>-1516140</v>
      </c>
      <c r="G22" s="59">
        <f t="shared" si="3"/>
        <v>-1516140</v>
      </c>
      <c r="H22" s="60">
        <f t="shared" si="3"/>
        <v>19608021</v>
      </c>
      <c r="I22" s="56">
        <f t="shared" si="3"/>
        <v>3357482</v>
      </c>
      <c r="J22" s="57">
        <f t="shared" si="3"/>
        <v>3477667</v>
      </c>
      <c r="K22" s="59">
        <f t="shared" si="3"/>
        <v>959364</v>
      </c>
    </row>
    <row r="23" spans="1:11" ht="12.75">
      <c r="A23" s="61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2.75">
      <c r="A24" s="62" t="s">
        <v>32</v>
      </c>
      <c r="B24" s="39">
        <f>SUM(B22:B23)</f>
        <v>-92082594</v>
      </c>
      <c r="C24" s="40">
        <f aca="true" t="shared" si="4" ref="C24:K24">SUM(C22:C23)</f>
        <v>4516028</v>
      </c>
      <c r="D24" s="41">
        <f t="shared" si="4"/>
        <v>-2450398</v>
      </c>
      <c r="E24" s="39">
        <f t="shared" si="4"/>
        <v>-531132</v>
      </c>
      <c r="F24" s="40">
        <f t="shared" si="4"/>
        <v>-1516140</v>
      </c>
      <c r="G24" s="42">
        <f t="shared" si="4"/>
        <v>-1516140</v>
      </c>
      <c r="H24" s="43">
        <f t="shared" si="4"/>
        <v>19608021</v>
      </c>
      <c r="I24" s="39">
        <f t="shared" si="4"/>
        <v>3357482</v>
      </c>
      <c r="J24" s="40">
        <f t="shared" si="4"/>
        <v>3477667</v>
      </c>
      <c r="K24" s="42">
        <f t="shared" si="4"/>
        <v>959364</v>
      </c>
    </row>
    <row r="25" spans="1:11" ht="4.5" customHeight="1">
      <c r="A25" s="63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2.75">
      <c r="A26" s="64" t="s">
        <v>101</v>
      </c>
      <c r="B26" s="65"/>
      <c r="C26" s="66"/>
      <c r="D26" s="67"/>
      <c r="E26" s="65"/>
      <c r="F26" s="66"/>
      <c r="G26" s="67"/>
      <c r="H26" s="68"/>
      <c r="I26" s="65"/>
      <c r="J26" s="66"/>
      <c r="K26" s="67"/>
    </row>
    <row r="27" spans="1:11" ht="12.75">
      <c r="A27" s="33" t="s">
        <v>33</v>
      </c>
      <c r="B27" s="7">
        <v>35492680</v>
      </c>
      <c r="C27" s="7">
        <v>2879120</v>
      </c>
      <c r="D27" s="69">
        <v>6556693</v>
      </c>
      <c r="E27" s="70">
        <v>3472000</v>
      </c>
      <c r="F27" s="7">
        <v>3297000</v>
      </c>
      <c r="G27" s="71">
        <v>3297000</v>
      </c>
      <c r="H27" s="72">
        <v>2516657</v>
      </c>
      <c r="I27" s="70">
        <v>3010000</v>
      </c>
      <c r="J27" s="7">
        <v>1896350</v>
      </c>
      <c r="K27" s="71">
        <v>595773</v>
      </c>
    </row>
    <row r="28" spans="1:11" ht="12.75">
      <c r="A28" s="73" t="s">
        <v>34</v>
      </c>
      <c r="B28" s="6">
        <v>35492680</v>
      </c>
      <c r="C28" s="6">
        <v>0</v>
      </c>
      <c r="D28" s="23">
        <v>0</v>
      </c>
      <c r="E28" s="24">
        <v>0</v>
      </c>
      <c r="F28" s="6">
        <v>0</v>
      </c>
      <c r="G28" s="25">
        <v>0</v>
      </c>
      <c r="H28" s="26">
        <v>16472</v>
      </c>
      <c r="I28" s="24">
        <v>0</v>
      </c>
      <c r="J28" s="6">
        <v>0</v>
      </c>
      <c r="K28" s="25">
        <v>0</v>
      </c>
    </row>
    <row r="29" spans="1:11" ht="12.75">
      <c r="A29" s="22"/>
      <c r="B29" s="6"/>
      <c r="C29" s="6"/>
      <c r="D29" s="23"/>
      <c r="E29" s="24"/>
      <c r="F29" s="6"/>
      <c r="G29" s="25"/>
      <c r="H29" s="26"/>
      <c r="I29" s="24"/>
      <c r="J29" s="6"/>
      <c r="K29" s="25"/>
    </row>
    <row r="30" spans="1:11" ht="12.75">
      <c r="A30" s="22" t="s">
        <v>35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2.75">
      <c r="A31" s="22" t="s">
        <v>36</v>
      </c>
      <c r="B31" s="6">
        <v>0</v>
      </c>
      <c r="C31" s="6">
        <v>2879120</v>
      </c>
      <c r="D31" s="23">
        <v>5668828</v>
      </c>
      <c r="E31" s="24">
        <v>1772000</v>
      </c>
      <c r="F31" s="6">
        <v>3297000</v>
      </c>
      <c r="G31" s="25">
        <v>3297000</v>
      </c>
      <c r="H31" s="26">
        <v>2500185</v>
      </c>
      <c r="I31" s="24">
        <v>3010000</v>
      </c>
      <c r="J31" s="6">
        <v>1896350</v>
      </c>
      <c r="K31" s="25">
        <v>595773</v>
      </c>
    </row>
    <row r="32" spans="1:11" ht="12.75">
      <c r="A32" s="33" t="s">
        <v>37</v>
      </c>
      <c r="B32" s="7">
        <f>SUM(B28:B31)</f>
        <v>35492680</v>
      </c>
      <c r="C32" s="7">
        <f aca="true" t="shared" si="5" ref="C32:K32">SUM(C28:C31)</f>
        <v>2879120</v>
      </c>
      <c r="D32" s="69">
        <f t="shared" si="5"/>
        <v>5668828</v>
      </c>
      <c r="E32" s="70">
        <f t="shared" si="5"/>
        <v>1772000</v>
      </c>
      <c r="F32" s="7">
        <f t="shared" si="5"/>
        <v>3297000</v>
      </c>
      <c r="G32" s="71">
        <f t="shared" si="5"/>
        <v>3297000</v>
      </c>
      <c r="H32" s="72">
        <f t="shared" si="5"/>
        <v>2516657</v>
      </c>
      <c r="I32" s="70">
        <f t="shared" si="5"/>
        <v>3010000</v>
      </c>
      <c r="J32" s="7">
        <f t="shared" si="5"/>
        <v>1896350</v>
      </c>
      <c r="K32" s="71">
        <f t="shared" si="5"/>
        <v>595773</v>
      </c>
    </row>
    <row r="33" spans="1:11" ht="4.5" customHeight="1">
      <c r="A33" s="33"/>
      <c r="B33" s="74"/>
      <c r="C33" s="75"/>
      <c r="D33" s="76"/>
      <c r="E33" s="74"/>
      <c r="F33" s="75"/>
      <c r="G33" s="76"/>
      <c r="H33" s="77"/>
      <c r="I33" s="74"/>
      <c r="J33" s="75"/>
      <c r="K33" s="76"/>
    </row>
    <row r="34" spans="1:11" ht="12.75">
      <c r="A34" s="64" t="s">
        <v>38</v>
      </c>
      <c r="B34" s="65"/>
      <c r="C34" s="66"/>
      <c r="D34" s="67"/>
      <c r="E34" s="65"/>
      <c r="F34" s="66"/>
      <c r="G34" s="67"/>
      <c r="H34" s="68"/>
      <c r="I34" s="65"/>
      <c r="J34" s="66"/>
      <c r="K34" s="67"/>
    </row>
    <row r="35" spans="1:11" ht="12.75">
      <c r="A35" s="22" t="s">
        <v>39</v>
      </c>
      <c r="B35" s="6">
        <v>18726534</v>
      </c>
      <c r="C35" s="6">
        <v>20533773</v>
      </c>
      <c r="D35" s="23">
        <v>-3127330</v>
      </c>
      <c r="E35" s="24">
        <v>37155315</v>
      </c>
      <c r="F35" s="6">
        <v>37155315</v>
      </c>
      <c r="G35" s="25">
        <v>37155315</v>
      </c>
      <c r="H35" s="26">
        <v>68632228</v>
      </c>
      <c r="I35" s="24">
        <v>37155315</v>
      </c>
      <c r="J35" s="6">
        <v>37155315</v>
      </c>
      <c r="K35" s="25">
        <v>37155315</v>
      </c>
    </row>
    <row r="36" spans="1:11" ht="12.75">
      <c r="A36" s="22" t="s">
        <v>40</v>
      </c>
      <c r="B36" s="6">
        <v>33408115</v>
      </c>
      <c r="C36" s="6">
        <v>35638960</v>
      </c>
      <c r="D36" s="23">
        <v>-3874377</v>
      </c>
      <c r="E36" s="24">
        <v>50451063</v>
      </c>
      <c r="F36" s="6">
        <v>50276063</v>
      </c>
      <c r="G36" s="25">
        <v>50276063</v>
      </c>
      <c r="H36" s="26">
        <v>25521502</v>
      </c>
      <c r="I36" s="24">
        <v>54339677</v>
      </c>
      <c r="J36" s="6">
        <v>54459862</v>
      </c>
      <c r="K36" s="25">
        <v>51941559</v>
      </c>
    </row>
    <row r="37" spans="1:11" ht="12.75">
      <c r="A37" s="22" t="s">
        <v>41</v>
      </c>
      <c r="B37" s="6">
        <v>37992286</v>
      </c>
      <c r="C37" s="6">
        <v>30484870</v>
      </c>
      <c r="D37" s="23">
        <v>-4791128</v>
      </c>
      <c r="E37" s="24">
        <v>59678546</v>
      </c>
      <c r="F37" s="6">
        <v>59678546</v>
      </c>
      <c r="G37" s="25">
        <v>59678546</v>
      </c>
      <c r="H37" s="26">
        <v>53654680</v>
      </c>
      <c r="I37" s="24">
        <v>59678546</v>
      </c>
      <c r="J37" s="6">
        <v>59678546</v>
      </c>
      <c r="K37" s="25">
        <v>59678546</v>
      </c>
    </row>
    <row r="38" spans="1:11" ht="12.75">
      <c r="A38" s="22" t="s">
        <v>42</v>
      </c>
      <c r="B38" s="6">
        <v>13368873</v>
      </c>
      <c r="C38" s="6">
        <v>13271022</v>
      </c>
      <c r="D38" s="23">
        <v>-1176871</v>
      </c>
      <c r="E38" s="24">
        <v>10686865</v>
      </c>
      <c r="F38" s="6">
        <v>10686865</v>
      </c>
      <c r="G38" s="25">
        <v>10686865</v>
      </c>
      <c r="H38" s="26">
        <v>9514794</v>
      </c>
      <c r="I38" s="24">
        <v>10686865</v>
      </c>
      <c r="J38" s="6">
        <v>10686865</v>
      </c>
      <c r="K38" s="25">
        <v>10686865</v>
      </c>
    </row>
    <row r="39" spans="1:11" ht="12.75">
      <c r="A39" s="22" t="s">
        <v>43</v>
      </c>
      <c r="B39" s="6">
        <v>773490</v>
      </c>
      <c r="C39" s="6">
        <v>12416841</v>
      </c>
      <c r="D39" s="23">
        <v>1416687</v>
      </c>
      <c r="E39" s="24">
        <v>17772099</v>
      </c>
      <c r="F39" s="6">
        <v>18582107</v>
      </c>
      <c r="G39" s="25">
        <v>18582107</v>
      </c>
      <c r="H39" s="26">
        <v>63036640</v>
      </c>
      <c r="I39" s="24">
        <v>17772099</v>
      </c>
      <c r="J39" s="6">
        <v>17772099</v>
      </c>
      <c r="K39" s="25">
        <v>17772099</v>
      </c>
    </row>
    <row r="40" spans="1:11" ht="4.5" customHeight="1">
      <c r="A40" s="63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2.75">
      <c r="A41" s="64" t="s">
        <v>44</v>
      </c>
      <c r="B41" s="65"/>
      <c r="C41" s="66"/>
      <c r="D41" s="67"/>
      <c r="E41" s="65"/>
      <c r="F41" s="66"/>
      <c r="G41" s="67"/>
      <c r="H41" s="68"/>
      <c r="I41" s="65"/>
      <c r="J41" s="66"/>
      <c r="K41" s="67"/>
    </row>
    <row r="42" spans="1:11" ht="12.75">
      <c r="A42" s="22" t="s">
        <v>45</v>
      </c>
      <c r="B42" s="6">
        <v>-44308652</v>
      </c>
      <c r="C42" s="6">
        <v>12831444</v>
      </c>
      <c r="D42" s="23">
        <v>-175341836</v>
      </c>
      <c r="E42" s="24">
        <v>-182429659</v>
      </c>
      <c r="F42" s="6">
        <v>-184730867</v>
      </c>
      <c r="G42" s="25">
        <v>-184730867</v>
      </c>
      <c r="H42" s="26">
        <v>-160780148</v>
      </c>
      <c r="I42" s="24">
        <v>-191071969</v>
      </c>
      <c r="J42" s="6">
        <v>-191577257</v>
      </c>
      <c r="K42" s="25">
        <v>-200755555</v>
      </c>
    </row>
    <row r="43" spans="1:11" ht="12.75">
      <c r="A43" s="22" t="s">
        <v>46</v>
      </c>
      <c r="B43" s="6">
        <v>-34538583</v>
      </c>
      <c r="C43" s="6">
        <v>-2719420</v>
      </c>
      <c r="D43" s="23">
        <v>62857</v>
      </c>
      <c r="E43" s="24">
        <v>-125834</v>
      </c>
      <c r="F43" s="6">
        <v>0</v>
      </c>
      <c r="G43" s="25">
        <v>0</v>
      </c>
      <c r="H43" s="26">
        <v>62857</v>
      </c>
      <c r="I43" s="24">
        <v>0</v>
      </c>
      <c r="J43" s="6">
        <v>0</v>
      </c>
      <c r="K43" s="25">
        <v>0</v>
      </c>
    </row>
    <row r="44" spans="1:11" ht="12.75">
      <c r="A44" s="22" t="s">
        <v>47</v>
      </c>
      <c r="B44" s="6">
        <v>-667128</v>
      </c>
      <c r="C44" s="6">
        <v>-746278</v>
      </c>
      <c r="D44" s="23">
        <v>472184</v>
      </c>
      <c r="E44" s="24">
        <v>-966240</v>
      </c>
      <c r="F44" s="6">
        <v>-966240</v>
      </c>
      <c r="G44" s="25">
        <v>-966240</v>
      </c>
      <c r="H44" s="26">
        <v>-494056</v>
      </c>
      <c r="I44" s="24">
        <v>-966240</v>
      </c>
      <c r="J44" s="6">
        <v>-966240</v>
      </c>
      <c r="K44" s="25">
        <v>-966240</v>
      </c>
    </row>
    <row r="45" spans="1:11" ht="12.75">
      <c r="A45" s="33" t="s">
        <v>48</v>
      </c>
      <c r="B45" s="7">
        <v>4379399</v>
      </c>
      <c r="C45" s="7">
        <v>13745145</v>
      </c>
      <c r="D45" s="69">
        <v>-174806795</v>
      </c>
      <c r="E45" s="70">
        <v>-169776587</v>
      </c>
      <c r="F45" s="7">
        <v>-171951961</v>
      </c>
      <c r="G45" s="71">
        <v>-171951961</v>
      </c>
      <c r="H45" s="72">
        <v>-151449929</v>
      </c>
      <c r="I45" s="70">
        <v>-178293063</v>
      </c>
      <c r="J45" s="7">
        <v>-178798351</v>
      </c>
      <c r="K45" s="71">
        <v>-187976649</v>
      </c>
    </row>
    <row r="46" spans="1:11" ht="4.5" customHeight="1">
      <c r="A46" s="63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2.75">
      <c r="A47" s="64" t="s">
        <v>49</v>
      </c>
      <c r="B47" s="65">
        <v>0</v>
      </c>
      <c r="C47" s="66">
        <v>0</v>
      </c>
      <c r="D47" s="67">
        <v>0</v>
      </c>
      <c r="E47" s="65">
        <v>0</v>
      </c>
      <c r="F47" s="66">
        <v>0</v>
      </c>
      <c r="G47" s="67">
        <v>0</v>
      </c>
      <c r="H47" s="68">
        <v>0</v>
      </c>
      <c r="I47" s="65">
        <v>0</v>
      </c>
      <c r="J47" s="66">
        <v>0</v>
      </c>
      <c r="K47" s="67">
        <v>0</v>
      </c>
    </row>
    <row r="48" spans="1:11" ht="12.75">
      <c r="A48" s="22" t="s">
        <v>50</v>
      </c>
      <c r="B48" s="6">
        <v>4438030</v>
      </c>
      <c r="C48" s="6">
        <v>13745146</v>
      </c>
      <c r="D48" s="23">
        <v>-4046584</v>
      </c>
      <c r="E48" s="24">
        <v>13808123</v>
      </c>
      <c r="F48" s="6">
        <v>13808123</v>
      </c>
      <c r="G48" s="25">
        <v>13808123</v>
      </c>
      <c r="H48" s="26">
        <v>33417441</v>
      </c>
      <c r="I48" s="24">
        <v>13808123</v>
      </c>
      <c r="J48" s="6">
        <v>13808123</v>
      </c>
      <c r="K48" s="25">
        <v>13808123</v>
      </c>
    </row>
    <row r="49" spans="1:11" ht="12.75">
      <c r="A49" s="22" t="s">
        <v>51</v>
      </c>
      <c r="B49" s="6">
        <f>+B75</f>
        <v>18109900.98023971</v>
      </c>
      <c r="C49" s="6">
        <f aca="true" t="shared" si="6" ref="C49:K49">+C75</f>
        <v>-16144969.46381016</v>
      </c>
      <c r="D49" s="23">
        <f t="shared" si="6"/>
        <v>-7049676</v>
      </c>
      <c r="E49" s="24">
        <f t="shared" si="6"/>
        <v>45922675</v>
      </c>
      <c r="F49" s="6">
        <f t="shared" si="6"/>
        <v>47001345</v>
      </c>
      <c r="G49" s="25">
        <f t="shared" si="6"/>
        <v>47001345</v>
      </c>
      <c r="H49" s="26">
        <f t="shared" si="6"/>
        <v>37991722</v>
      </c>
      <c r="I49" s="24">
        <f t="shared" si="6"/>
        <v>47122913</v>
      </c>
      <c r="J49" s="6">
        <f t="shared" si="6"/>
        <v>47122913</v>
      </c>
      <c r="K49" s="25">
        <f t="shared" si="6"/>
        <v>47122913</v>
      </c>
    </row>
    <row r="50" spans="1:11" ht="12.75">
      <c r="A50" s="33" t="s">
        <v>52</v>
      </c>
      <c r="B50" s="7">
        <f>+B48-B49</f>
        <v>-13671870.980239712</v>
      </c>
      <c r="C50" s="7">
        <f aca="true" t="shared" si="7" ref="C50:K50">+C48-C49</f>
        <v>29890115.46381016</v>
      </c>
      <c r="D50" s="69">
        <f t="shared" si="7"/>
        <v>3003092</v>
      </c>
      <c r="E50" s="70">
        <f t="shared" si="7"/>
        <v>-32114552</v>
      </c>
      <c r="F50" s="7">
        <f t="shared" si="7"/>
        <v>-33193222</v>
      </c>
      <c r="G50" s="71">
        <f t="shared" si="7"/>
        <v>-33193222</v>
      </c>
      <c r="H50" s="72">
        <f t="shared" si="7"/>
        <v>-4574281</v>
      </c>
      <c r="I50" s="70">
        <f t="shared" si="7"/>
        <v>-33314790</v>
      </c>
      <c r="J50" s="7">
        <f t="shared" si="7"/>
        <v>-33314790</v>
      </c>
      <c r="K50" s="71">
        <f t="shared" si="7"/>
        <v>-33314790</v>
      </c>
    </row>
    <row r="51" spans="1:11" ht="4.5" customHeight="1">
      <c r="A51" s="78"/>
      <c r="B51" s="79"/>
      <c r="C51" s="80"/>
      <c r="D51" s="81"/>
      <c r="E51" s="79"/>
      <c r="F51" s="80"/>
      <c r="G51" s="81"/>
      <c r="H51" s="82"/>
      <c r="I51" s="79"/>
      <c r="J51" s="80"/>
      <c r="K51" s="81"/>
    </row>
    <row r="52" spans="1:11" ht="12.75">
      <c r="A52" s="64" t="s">
        <v>53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2.75">
      <c r="A53" s="22" t="s">
        <v>54</v>
      </c>
      <c r="B53" s="6">
        <v>33349365</v>
      </c>
      <c r="C53" s="6">
        <v>35996685</v>
      </c>
      <c r="D53" s="23">
        <v>-3811520</v>
      </c>
      <c r="E53" s="24">
        <v>50388086</v>
      </c>
      <c r="F53" s="6">
        <v>50213086</v>
      </c>
      <c r="G53" s="25">
        <v>50213086</v>
      </c>
      <c r="H53" s="26">
        <v>25521382</v>
      </c>
      <c r="I53" s="24">
        <v>54276700</v>
      </c>
      <c r="J53" s="6">
        <v>54396885</v>
      </c>
      <c r="K53" s="25">
        <v>51878582</v>
      </c>
    </row>
    <row r="54" spans="1:11" ht="12.75">
      <c r="A54" s="22" t="s">
        <v>55</v>
      </c>
      <c r="B54" s="6">
        <v>4507666</v>
      </c>
      <c r="C54" s="6">
        <v>7219081</v>
      </c>
      <c r="D54" s="23">
        <v>0</v>
      </c>
      <c r="E54" s="24">
        <v>4813473</v>
      </c>
      <c r="F54" s="6">
        <v>4813473</v>
      </c>
      <c r="G54" s="25">
        <v>4813473</v>
      </c>
      <c r="H54" s="26">
        <v>7760116</v>
      </c>
      <c r="I54" s="24">
        <v>5231949</v>
      </c>
      <c r="J54" s="6">
        <v>5514474</v>
      </c>
      <c r="K54" s="25">
        <v>5812256</v>
      </c>
    </row>
    <row r="55" spans="1:11" ht="12.75">
      <c r="A55" s="22" t="s">
        <v>56</v>
      </c>
      <c r="B55" s="6">
        <v>0</v>
      </c>
      <c r="C55" s="6">
        <v>0</v>
      </c>
      <c r="D55" s="23">
        <v>0</v>
      </c>
      <c r="E55" s="24">
        <v>1700000</v>
      </c>
      <c r="F55" s="6">
        <v>1340000</v>
      </c>
      <c r="G55" s="25">
        <v>1340000</v>
      </c>
      <c r="H55" s="26">
        <v>1287989</v>
      </c>
      <c r="I55" s="24">
        <v>250000</v>
      </c>
      <c r="J55" s="6">
        <v>0</v>
      </c>
      <c r="K55" s="25">
        <v>0</v>
      </c>
    </row>
    <row r="56" spans="1:11" ht="12.75">
      <c r="A56" s="22" t="s">
        <v>57</v>
      </c>
      <c r="B56" s="6">
        <v>0</v>
      </c>
      <c r="C56" s="6">
        <v>0</v>
      </c>
      <c r="D56" s="23">
        <v>1627800</v>
      </c>
      <c r="E56" s="24">
        <v>1447000</v>
      </c>
      <c r="F56" s="6">
        <v>2157000</v>
      </c>
      <c r="G56" s="25">
        <v>2157000</v>
      </c>
      <c r="H56" s="26">
        <v>1198439</v>
      </c>
      <c r="I56" s="24">
        <v>1908000</v>
      </c>
      <c r="J56" s="6">
        <v>2011032</v>
      </c>
      <c r="K56" s="25">
        <v>2119629</v>
      </c>
    </row>
    <row r="57" spans="1:11" ht="4.5" customHeight="1">
      <c r="A57" s="83"/>
      <c r="B57" s="84"/>
      <c r="C57" s="85"/>
      <c r="D57" s="86"/>
      <c r="E57" s="84"/>
      <c r="F57" s="85"/>
      <c r="G57" s="86"/>
      <c r="H57" s="87"/>
      <c r="I57" s="84"/>
      <c r="J57" s="85"/>
      <c r="K57" s="86"/>
    </row>
    <row r="58" spans="1:11" ht="12.75">
      <c r="A58" s="64" t="s">
        <v>58</v>
      </c>
      <c r="B58" s="18"/>
      <c r="C58" s="19"/>
      <c r="D58" s="20"/>
      <c r="E58" s="18"/>
      <c r="F58" s="19"/>
      <c r="G58" s="20"/>
      <c r="H58" s="21"/>
      <c r="I58" s="88"/>
      <c r="J58" s="6"/>
      <c r="K58" s="89"/>
    </row>
    <row r="59" spans="1:11" ht="12.75">
      <c r="A59" s="90" t="s">
        <v>59</v>
      </c>
      <c r="B59" s="6">
        <v>0</v>
      </c>
      <c r="C59" s="6">
        <v>0</v>
      </c>
      <c r="D59" s="23">
        <v>0</v>
      </c>
      <c r="E59" s="24">
        <v>0</v>
      </c>
      <c r="F59" s="6">
        <v>0</v>
      </c>
      <c r="G59" s="25">
        <v>0</v>
      </c>
      <c r="H59" s="26">
        <v>0</v>
      </c>
      <c r="I59" s="24">
        <v>0</v>
      </c>
      <c r="J59" s="6">
        <v>0</v>
      </c>
      <c r="K59" s="25">
        <v>0</v>
      </c>
    </row>
    <row r="60" spans="1:11" ht="12.75">
      <c r="A60" s="90" t="s">
        <v>60</v>
      </c>
      <c r="B60" s="6">
        <v>0</v>
      </c>
      <c r="C60" s="6">
        <v>0</v>
      </c>
      <c r="D60" s="23">
        <v>0</v>
      </c>
      <c r="E60" s="24">
        <v>0</v>
      </c>
      <c r="F60" s="6">
        <v>0</v>
      </c>
      <c r="G60" s="25">
        <v>0</v>
      </c>
      <c r="H60" s="26">
        <v>0</v>
      </c>
      <c r="I60" s="24">
        <v>0</v>
      </c>
      <c r="J60" s="6">
        <v>0</v>
      </c>
      <c r="K60" s="25">
        <v>0</v>
      </c>
    </row>
    <row r="61" spans="1:11" ht="12.75">
      <c r="A61" s="91" t="s">
        <v>61</v>
      </c>
      <c r="B61" s="92">
        <v>0</v>
      </c>
      <c r="C61" s="93">
        <v>0</v>
      </c>
      <c r="D61" s="94">
        <v>0</v>
      </c>
      <c r="E61" s="92">
        <v>0</v>
      </c>
      <c r="F61" s="93">
        <v>0</v>
      </c>
      <c r="G61" s="94">
        <v>0</v>
      </c>
      <c r="H61" s="95">
        <v>0</v>
      </c>
      <c r="I61" s="92">
        <v>0</v>
      </c>
      <c r="J61" s="93">
        <v>0</v>
      </c>
      <c r="K61" s="94">
        <v>0</v>
      </c>
    </row>
    <row r="62" spans="1:11" ht="12.75">
      <c r="A62" s="96" t="s">
        <v>62</v>
      </c>
      <c r="B62" s="97">
        <v>0</v>
      </c>
      <c r="C62" s="98">
        <v>0</v>
      </c>
      <c r="D62" s="99">
        <v>0</v>
      </c>
      <c r="E62" s="97">
        <v>0</v>
      </c>
      <c r="F62" s="98">
        <v>0</v>
      </c>
      <c r="G62" s="99">
        <v>0</v>
      </c>
      <c r="H62" s="100">
        <v>0</v>
      </c>
      <c r="I62" s="97">
        <v>0</v>
      </c>
      <c r="J62" s="98">
        <v>0</v>
      </c>
      <c r="K62" s="99">
        <v>0</v>
      </c>
    </row>
    <row r="63" spans="1:11" ht="12.75">
      <c r="A63" s="96" t="s">
        <v>63</v>
      </c>
      <c r="B63" s="97">
        <v>0</v>
      </c>
      <c r="C63" s="98">
        <v>0</v>
      </c>
      <c r="D63" s="99">
        <v>0</v>
      </c>
      <c r="E63" s="97">
        <v>0</v>
      </c>
      <c r="F63" s="98">
        <v>0</v>
      </c>
      <c r="G63" s="99">
        <v>0</v>
      </c>
      <c r="H63" s="100">
        <v>0</v>
      </c>
      <c r="I63" s="97">
        <v>0</v>
      </c>
      <c r="J63" s="98">
        <v>0</v>
      </c>
      <c r="K63" s="99">
        <v>0</v>
      </c>
    </row>
    <row r="64" spans="1:11" ht="12.75">
      <c r="A64" s="96" t="s">
        <v>64</v>
      </c>
      <c r="B64" s="97">
        <v>0</v>
      </c>
      <c r="C64" s="98">
        <v>0</v>
      </c>
      <c r="D64" s="99">
        <v>0</v>
      </c>
      <c r="E64" s="97">
        <v>0</v>
      </c>
      <c r="F64" s="98">
        <v>0</v>
      </c>
      <c r="G64" s="99">
        <v>0</v>
      </c>
      <c r="H64" s="100">
        <v>0</v>
      </c>
      <c r="I64" s="97">
        <v>0</v>
      </c>
      <c r="J64" s="98">
        <v>0</v>
      </c>
      <c r="K64" s="99">
        <v>0</v>
      </c>
    </row>
    <row r="65" spans="1:11" ht="12.75">
      <c r="A65" s="96" t="s">
        <v>65</v>
      </c>
      <c r="B65" s="97">
        <v>0</v>
      </c>
      <c r="C65" s="98">
        <v>0</v>
      </c>
      <c r="D65" s="99">
        <v>0</v>
      </c>
      <c r="E65" s="97">
        <v>0</v>
      </c>
      <c r="F65" s="98">
        <v>0</v>
      </c>
      <c r="G65" s="99">
        <v>0</v>
      </c>
      <c r="H65" s="100">
        <v>0</v>
      </c>
      <c r="I65" s="97">
        <v>0</v>
      </c>
      <c r="J65" s="98">
        <v>0</v>
      </c>
      <c r="K65" s="99">
        <v>0</v>
      </c>
    </row>
    <row r="66" spans="1:11" ht="4.5" customHeight="1">
      <c r="A66" s="83"/>
      <c r="B66" s="101"/>
      <c r="C66" s="102"/>
      <c r="D66" s="103"/>
      <c r="E66" s="101"/>
      <c r="F66" s="102"/>
      <c r="G66" s="103"/>
      <c r="H66" s="104"/>
      <c r="I66" s="101"/>
      <c r="J66" s="102"/>
      <c r="K66" s="103"/>
    </row>
    <row r="67" spans="1:11" ht="12.75">
      <c r="A67" s="105"/>
      <c r="B67" s="106"/>
      <c r="C67" s="106"/>
      <c r="D67" s="106"/>
      <c r="E67" s="106"/>
      <c r="F67" s="106"/>
      <c r="G67" s="106"/>
      <c r="H67" s="106"/>
      <c r="I67" s="106"/>
      <c r="J67" s="106"/>
      <c r="K67" s="106"/>
    </row>
    <row r="68" spans="1:11" ht="12.75">
      <c r="A68" s="107"/>
      <c r="B68" s="107"/>
      <c r="C68" s="107"/>
      <c r="D68" s="107"/>
      <c r="E68" s="107"/>
      <c r="F68" s="107"/>
      <c r="G68" s="107"/>
      <c r="H68" s="107"/>
      <c r="I68" s="107"/>
      <c r="J68" s="107"/>
      <c r="K68" s="107"/>
    </row>
    <row r="69" spans="1:11" ht="12.75">
      <c r="A69" s="108"/>
      <c r="B69" s="108"/>
      <c r="C69" s="108"/>
      <c r="D69" s="108"/>
      <c r="E69" s="108"/>
      <c r="F69" s="108"/>
      <c r="G69" s="108"/>
      <c r="H69" s="108"/>
      <c r="I69" s="108"/>
      <c r="J69" s="108"/>
      <c r="K69" s="108"/>
    </row>
    <row r="70" spans="1:11" ht="12.75" hidden="1">
      <c r="A70" s="4" t="s">
        <v>102</v>
      </c>
      <c r="B70" s="5">
        <f>IF(ISERROR(B71/B72),0,(B71/B72))</f>
        <v>1.2991416767013266</v>
      </c>
      <c r="C70" s="5">
        <f aca="true" t="shared" si="8" ref="C70:K70">IF(ISERROR(C71/C72),0,(C71/C72))</f>
        <v>6.725979563144382</v>
      </c>
      <c r="D70" s="5">
        <f t="shared" si="8"/>
        <v>0</v>
      </c>
      <c r="E70" s="5">
        <f t="shared" si="8"/>
        <v>0</v>
      </c>
      <c r="F70" s="5">
        <f t="shared" si="8"/>
        <v>0</v>
      </c>
      <c r="G70" s="5">
        <f t="shared" si="8"/>
        <v>0</v>
      </c>
      <c r="H70" s="5">
        <f t="shared" si="8"/>
        <v>0</v>
      </c>
      <c r="I70" s="5">
        <f t="shared" si="8"/>
        <v>0</v>
      </c>
      <c r="J70" s="5">
        <f t="shared" si="8"/>
        <v>0</v>
      </c>
      <c r="K70" s="5">
        <f t="shared" si="8"/>
        <v>0</v>
      </c>
    </row>
    <row r="71" spans="1:11" ht="12.75" hidden="1">
      <c r="A71" s="2" t="s">
        <v>103</v>
      </c>
      <c r="B71" s="2">
        <f>+B83</f>
        <v>12003604</v>
      </c>
      <c r="C71" s="2">
        <f aca="true" t="shared" si="9" ref="C71:K71">+C83</f>
        <v>10563124</v>
      </c>
      <c r="D71" s="2">
        <f t="shared" si="9"/>
        <v>0</v>
      </c>
      <c r="E71" s="2">
        <f t="shared" si="9"/>
        <v>0</v>
      </c>
      <c r="F71" s="2">
        <f t="shared" si="9"/>
        <v>0</v>
      </c>
      <c r="G71" s="2">
        <f t="shared" si="9"/>
        <v>0</v>
      </c>
      <c r="H71" s="2">
        <f t="shared" si="9"/>
        <v>0</v>
      </c>
      <c r="I71" s="2">
        <f t="shared" si="9"/>
        <v>0</v>
      </c>
      <c r="J71" s="2">
        <f t="shared" si="9"/>
        <v>0</v>
      </c>
      <c r="K71" s="2">
        <f t="shared" si="9"/>
        <v>0</v>
      </c>
    </row>
    <row r="72" spans="1:11" ht="12.75" hidden="1">
      <c r="A72" s="2" t="s">
        <v>104</v>
      </c>
      <c r="B72" s="2">
        <f>+B77</f>
        <v>9239642</v>
      </c>
      <c r="C72" s="2">
        <f aca="true" t="shared" si="10" ref="C72:K72">+C77</f>
        <v>1570496</v>
      </c>
      <c r="D72" s="2">
        <f t="shared" si="10"/>
        <v>153990670</v>
      </c>
      <c r="E72" s="2">
        <f t="shared" si="10"/>
        <v>158431000</v>
      </c>
      <c r="F72" s="2">
        <f t="shared" si="10"/>
        <v>158681000</v>
      </c>
      <c r="G72" s="2">
        <f t="shared" si="10"/>
        <v>158681000</v>
      </c>
      <c r="H72" s="2">
        <f t="shared" si="10"/>
        <v>158925062</v>
      </c>
      <c r="I72" s="2">
        <f t="shared" si="10"/>
        <v>163337000</v>
      </c>
      <c r="J72" s="2">
        <f t="shared" si="10"/>
        <v>167744210</v>
      </c>
      <c r="K72" s="2">
        <f t="shared" si="10"/>
        <v>172438445</v>
      </c>
    </row>
    <row r="73" spans="1:11" ht="12.75" hidden="1">
      <c r="A73" s="2" t="s">
        <v>105</v>
      </c>
      <c r="B73" s="2">
        <f>+B74</f>
        <v>-12035128.66666667</v>
      </c>
      <c r="C73" s="2">
        <f aca="true" t="shared" si="11" ref="C73:K73">+(C78+C80+C81+C82)-(B78+B80+B81+B82)</f>
        <v>-7558508</v>
      </c>
      <c r="D73" s="2">
        <f t="shared" si="11"/>
        <v>-5932230</v>
      </c>
      <c r="E73" s="2">
        <f t="shared" si="11"/>
        <v>22553772</v>
      </c>
      <c r="F73" s="2">
        <f>+(F78+F80+F81+F82)-(D78+D80+D81+D82)</f>
        <v>22553772</v>
      </c>
      <c r="G73" s="2">
        <f>+(G78+G80+G81+G82)-(D78+D80+D81+D82)</f>
        <v>22553772</v>
      </c>
      <c r="H73" s="2">
        <f>+(H78+H80+H81+H82)-(D78+D80+D81+D82)</f>
        <v>34358510</v>
      </c>
      <c r="I73" s="2">
        <f>+(I78+I80+I81+I82)-(E78+E80+E81+E82)</f>
        <v>0</v>
      </c>
      <c r="J73" s="2">
        <f t="shared" si="11"/>
        <v>0</v>
      </c>
      <c r="K73" s="2">
        <f t="shared" si="11"/>
        <v>0</v>
      </c>
    </row>
    <row r="74" spans="1:11" ht="12.75" hidden="1">
      <c r="A74" s="2" t="s">
        <v>106</v>
      </c>
      <c r="B74" s="2">
        <f>+TREND(C74:E74)</f>
        <v>-12035128.66666667</v>
      </c>
      <c r="C74" s="2">
        <f>+C73</f>
        <v>-7558508</v>
      </c>
      <c r="D74" s="2">
        <f aca="true" t="shared" si="12" ref="D74:K74">+D73</f>
        <v>-5932230</v>
      </c>
      <c r="E74" s="2">
        <f t="shared" si="12"/>
        <v>22553772</v>
      </c>
      <c r="F74" s="2">
        <f t="shared" si="12"/>
        <v>22553772</v>
      </c>
      <c r="G74" s="2">
        <f t="shared" si="12"/>
        <v>22553772</v>
      </c>
      <c r="H74" s="2">
        <f t="shared" si="12"/>
        <v>34358510</v>
      </c>
      <c r="I74" s="2">
        <f t="shared" si="12"/>
        <v>0</v>
      </c>
      <c r="J74" s="2">
        <f t="shared" si="12"/>
        <v>0</v>
      </c>
      <c r="K74" s="2">
        <f t="shared" si="12"/>
        <v>0</v>
      </c>
    </row>
    <row r="75" spans="1:11" ht="12.75" hidden="1">
      <c r="A75" s="2" t="s">
        <v>107</v>
      </c>
      <c r="B75" s="2">
        <f>+B84-(((B80+B81+B78)*B70)-B79)</f>
        <v>18109900.98023971</v>
      </c>
      <c r="C75" s="2">
        <f aca="true" t="shared" si="13" ref="C75:K75">+C84-(((C80+C81+C78)*C70)-C79)</f>
        <v>-16144969.46381016</v>
      </c>
      <c r="D75" s="2">
        <f t="shared" si="13"/>
        <v>-7049676</v>
      </c>
      <c r="E75" s="2">
        <f t="shared" si="13"/>
        <v>45922675</v>
      </c>
      <c r="F75" s="2">
        <f t="shared" si="13"/>
        <v>47001345</v>
      </c>
      <c r="G75" s="2">
        <f t="shared" si="13"/>
        <v>47001345</v>
      </c>
      <c r="H75" s="2">
        <f t="shared" si="13"/>
        <v>37991722</v>
      </c>
      <c r="I75" s="2">
        <f t="shared" si="13"/>
        <v>47122913</v>
      </c>
      <c r="J75" s="2">
        <f t="shared" si="13"/>
        <v>47122913</v>
      </c>
      <c r="K75" s="2">
        <f t="shared" si="13"/>
        <v>47122913</v>
      </c>
    </row>
    <row r="76" spans="1:11" ht="12.75" hidden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3.5" hidden="1">
      <c r="A77" s="1" t="s">
        <v>66</v>
      </c>
      <c r="B77" s="3">
        <v>9239642</v>
      </c>
      <c r="C77" s="3">
        <v>1570496</v>
      </c>
      <c r="D77" s="3">
        <v>153990670</v>
      </c>
      <c r="E77" s="3">
        <v>158431000</v>
      </c>
      <c r="F77" s="3">
        <v>158681000</v>
      </c>
      <c r="G77" s="3">
        <v>158681000</v>
      </c>
      <c r="H77" s="3">
        <v>158925062</v>
      </c>
      <c r="I77" s="3">
        <v>163337000</v>
      </c>
      <c r="J77" s="3">
        <v>167744210</v>
      </c>
      <c r="K77" s="3">
        <v>172438445</v>
      </c>
    </row>
    <row r="78" spans="1:11" ht="13.5" hidden="1">
      <c r="A78" s="1" t="s">
        <v>67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3.5" hidden="1">
      <c r="A79" s="1" t="s">
        <v>68</v>
      </c>
      <c r="B79" s="3">
        <v>36748862</v>
      </c>
      <c r="C79" s="3">
        <v>29515197</v>
      </c>
      <c r="D79" s="3">
        <v>-7049676</v>
      </c>
      <c r="E79" s="3">
        <v>46455730</v>
      </c>
      <c r="F79" s="3">
        <v>46455730</v>
      </c>
      <c r="G79" s="3">
        <v>46455730</v>
      </c>
      <c r="H79" s="3">
        <v>37446107</v>
      </c>
      <c r="I79" s="3">
        <v>46455730</v>
      </c>
      <c r="J79" s="3">
        <v>46455730</v>
      </c>
      <c r="K79" s="3">
        <v>46455730</v>
      </c>
    </row>
    <row r="80" spans="1:11" ht="13.5" hidden="1">
      <c r="A80" s="1" t="s">
        <v>69</v>
      </c>
      <c r="B80" s="3">
        <v>0</v>
      </c>
      <c r="C80" s="3">
        <v>1076359</v>
      </c>
      <c r="D80" s="3">
        <v>751443</v>
      </c>
      <c r="E80" s="3">
        <v>-313984</v>
      </c>
      <c r="F80" s="3">
        <v>-313984</v>
      </c>
      <c r="G80" s="3">
        <v>-313984</v>
      </c>
      <c r="H80" s="3">
        <v>-25000</v>
      </c>
      <c r="I80" s="3">
        <v>-313984</v>
      </c>
      <c r="J80" s="3">
        <v>-313984</v>
      </c>
      <c r="K80" s="3">
        <v>-313984</v>
      </c>
    </row>
    <row r="81" spans="1:11" ht="13.5" hidden="1">
      <c r="A81" s="1" t="s">
        <v>70</v>
      </c>
      <c r="B81" s="3">
        <v>14347135</v>
      </c>
      <c r="C81" s="3">
        <v>5712268</v>
      </c>
      <c r="D81" s="3">
        <v>104954</v>
      </c>
      <c r="E81" s="3">
        <v>23724153</v>
      </c>
      <c r="F81" s="3">
        <v>23724153</v>
      </c>
      <c r="G81" s="3">
        <v>23724153</v>
      </c>
      <c r="H81" s="3">
        <v>35239907</v>
      </c>
      <c r="I81" s="3">
        <v>23724153</v>
      </c>
      <c r="J81" s="3">
        <v>23724153</v>
      </c>
      <c r="K81" s="3">
        <v>23724153</v>
      </c>
    </row>
    <row r="82" spans="1:11" ht="13.5" hidden="1">
      <c r="A82" s="1" t="s">
        <v>71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</row>
    <row r="83" spans="1:11" ht="13.5" hidden="1">
      <c r="A83" s="1" t="s">
        <v>72</v>
      </c>
      <c r="B83" s="3">
        <v>12003604</v>
      </c>
      <c r="C83" s="3">
        <v>10563124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3">
        <v>0</v>
      </c>
      <c r="J83" s="3">
        <v>0</v>
      </c>
      <c r="K83" s="3">
        <v>0</v>
      </c>
    </row>
    <row r="84" spans="1:11" ht="13.5" hidden="1">
      <c r="A84" s="1" t="s">
        <v>73</v>
      </c>
      <c r="B84" s="3">
        <v>0</v>
      </c>
      <c r="C84" s="3">
        <v>0</v>
      </c>
      <c r="D84" s="3">
        <v>0</v>
      </c>
      <c r="E84" s="3">
        <v>-533055</v>
      </c>
      <c r="F84" s="3">
        <v>545615</v>
      </c>
      <c r="G84" s="3">
        <v>545615</v>
      </c>
      <c r="H84" s="3">
        <v>545615</v>
      </c>
      <c r="I84" s="3">
        <v>667183</v>
      </c>
      <c r="J84" s="3">
        <v>667183</v>
      </c>
      <c r="K84" s="3">
        <v>667183</v>
      </c>
    </row>
    <row r="85" spans="1:11" ht="13.5" hidden="1">
      <c r="A85" s="1" t="s">
        <v>74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11" width="9.7109375" style="0" customWidth="1"/>
  </cols>
  <sheetData>
    <row r="1" spans="1:11" ht="18" customHeight="1">
      <c r="A1" s="109" t="s">
        <v>75</v>
      </c>
      <c r="B1" s="110"/>
      <c r="C1" s="110"/>
      <c r="D1" s="111"/>
      <c r="E1" s="111"/>
      <c r="F1" s="111"/>
      <c r="G1" s="111"/>
      <c r="H1" s="111"/>
      <c r="I1" s="111"/>
      <c r="J1" s="111"/>
      <c r="K1" s="111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12" t="s">
        <v>5</v>
      </c>
      <c r="F2" s="113"/>
      <c r="G2" s="113"/>
      <c r="H2" s="113"/>
      <c r="I2" s="114" t="s">
        <v>6</v>
      </c>
      <c r="J2" s="115"/>
      <c r="K2" s="116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9</v>
      </c>
      <c r="E3" s="13" t="s">
        <v>10</v>
      </c>
      <c r="F3" s="14" t="s">
        <v>11</v>
      </c>
      <c r="G3" s="15" t="s">
        <v>12</v>
      </c>
      <c r="H3" s="16" t="s">
        <v>13</v>
      </c>
      <c r="I3" s="13" t="s">
        <v>14</v>
      </c>
      <c r="J3" s="14" t="s">
        <v>15</v>
      </c>
      <c r="K3" s="15" t="s">
        <v>16</v>
      </c>
    </row>
    <row r="4" spans="1:11" ht="12.75">
      <c r="A4" s="17" t="s">
        <v>17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2.75">
      <c r="A5" s="22" t="s">
        <v>18</v>
      </c>
      <c r="B5" s="6">
        <v>292796357</v>
      </c>
      <c r="C5" s="6">
        <v>269184617</v>
      </c>
      <c r="D5" s="23">
        <v>257978111</v>
      </c>
      <c r="E5" s="24">
        <v>320130600</v>
      </c>
      <c r="F5" s="6">
        <v>320130600</v>
      </c>
      <c r="G5" s="25">
        <v>320130600</v>
      </c>
      <c r="H5" s="26">
        <v>250693882</v>
      </c>
      <c r="I5" s="24">
        <v>270000001</v>
      </c>
      <c r="J5" s="6">
        <v>285000001</v>
      </c>
      <c r="K5" s="25">
        <v>300390002</v>
      </c>
    </row>
    <row r="6" spans="1:11" ht="12.75">
      <c r="A6" s="22" t="s">
        <v>19</v>
      </c>
      <c r="B6" s="6">
        <v>636886779</v>
      </c>
      <c r="C6" s="6">
        <v>682166627</v>
      </c>
      <c r="D6" s="23">
        <v>644353486</v>
      </c>
      <c r="E6" s="24">
        <v>728867500</v>
      </c>
      <c r="F6" s="6">
        <v>728867500</v>
      </c>
      <c r="G6" s="25">
        <v>728867500</v>
      </c>
      <c r="H6" s="26">
        <v>663757907</v>
      </c>
      <c r="I6" s="24">
        <v>741875000</v>
      </c>
      <c r="J6" s="6">
        <v>781862999</v>
      </c>
      <c r="K6" s="25">
        <v>823987916</v>
      </c>
    </row>
    <row r="7" spans="1:11" ht="12.75">
      <c r="A7" s="22" t="s">
        <v>20</v>
      </c>
      <c r="B7" s="6">
        <v>7717414</v>
      </c>
      <c r="C7" s="6">
        <v>4514625</v>
      </c>
      <c r="D7" s="23">
        <v>7029624</v>
      </c>
      <c r="E7" s="24">
        <v>6400000</v>
      </c>
      <c r="F7" s="6">
        <v>6400000</v>
      </c>
      <c r="G7" s="25">
        <v>6400000</v>
      </c>
      <c r="H7" s="26">
        <v>5843411</v>
      </c>
      <c r="I7" s="24">
        <v>6732000</v>
      </c>
      <c r="J7" s="6">
        <v>7090000</v>
      </c>
      <c r="K7" s="25">
        <v>7470000</v>
      </c>
    </row>
    <row r="8" spans="1:11" ht="12.75">
      <c r="A8" s="22" t="s">
        <v>21</v>
      </c>
      <c r="B8" s="6">
        <v>442428000</v>
      </c>
      <c r="C8" s="6">
        <v>506007417</v>
      </c>
      <c r="D8" s="23">
        <v>781115860</v>
      </c>
      <c r="E8" s="24">
        <v>627887000</v>
      </c>
      <c r="F8" s="6">
        <v>628803000</v>
      </c>
      <c r="G8" s="25">
        <v>628803000</v>
      </c>
      <c r="H8" s="26">
        <v>854731930</v>
      </c>
      <c r="I8" s="24">
        <v>699244000</v>
      </c>
      <c r="J8" s="6">
        <v>772980000</v>
      </c>
      <c r="K8" s="25">
        <v>857859000</v>
      </c>
    </row>
    <row r="9" spans="1:11" ht="12.75">
      <c r="A9" s="22" t="s">
        <v>22</v>
      </c>
      <c r="B9" s="6">
        <v>98254772</v>
      </c>
      <c r="C9" s="6">
        <v>193774976</v>
      </c>
      <c r="D9" s="23">
        <v>111743057</v>
      </c>
      <c r="E9" s="24">
        <v>106714900</v>
      </c>
      <c r="F9" s="6">
        <v>106714900</v>
      </c>
      <c r="G9" s="25">
        <v>106714900</v>
      </c>
      <c r="H9" s="26">
        <v>89833890</v>
      </c>
      <c r="I9" s="24">
        <v>111204389</v>
      </c>
      <c r="J9" s="6">
        <v>117198601</v>
      </c>
      <c r="K9" s="25">
        <v>123190335</v>
      </c>
    </row>
    <row r="10" spans="1:11" ht="20.25">
      <c r="A10" s="27" t="s">
        <v>97</v>
      </c>
      <c r="B10" s="28">
        <f>SUM(B5:B9)</f>
        <v>1478083322</v>
      </c>
      <c r="C10" s="29">
        <f aca="true" t="shared" si="0" ref="C10:K10">SUM(C5:C9)</f>
        <v>1655648262</v>
      </c>
      <c r="D10" s="30">
        <f t="shared" si="0"/>
        <v>1802220138</v>
      </c>
      <c r="E10" s="28">
        <f t="shared" si="0"/>
        <v>1790000000</v>
      </c>
      <c r="F10" s="29">
        <f t="shared" si="0"/>
        <v>1790916000</v>
      </c>
      <c r="G10" s="31">
        <f t="shared" si="0"/>
        <v>1790916000</v>
      </c>
      <c r="H10" s="32">
        <f t="shared" si="0"/>
        <v>1864861020</v>
      </c>
      <c r="I10" s="28">
        <f t="shared" si="0"/>
        <v>1829055390</v>
      </c>
      <c r="J10" s="29">
        <f t="shared" si="0"/>
        <v>1964131601</v>
      </c>
      <c r="K10" s="31">
        <f t="shared" si="0"/>
        <v>2112897253</v>
      </c>
    </row>
    <row r="11" spans="1:11" ht="12.75">
      <c r="A11" s="22" t="s">
        <v>23</v>
      </c>
      <c r="B11" s="6">
        <v>358843834</v>
      </c>
      <c r="C11" s="6">
        <v>392301866</v>
      </c>
      <c r="D11" s="23">
        <v>414356313</v>
      </c>
      <c r="E11" s="24">
        <v>390960002</v>
      </c>
      <c r="F11" s="6">
        <v>401263751</v>
      </c>
      <c r="G11" s="25">
        <v>401263751</v>
      </c>
      <c r="H11" s="26">
        <v>516495871</v>
      </c>
      <c r="I11" s="24">
        <v>469999987</v>
      </c>
      <c r="J11" s="6">
        <v>498656498</v>
      </c>
      <c r="K11" s="25">
        <v>524320571</v>
      </c>
    </row>
    <row r="12" spans="1:11" ht="12.75">
      <c r="A12" s="22" t="s">
        <v>24</v>
      </c>
      <c r="B12" s="6">
        <v>23727463</v>
      </c>
      <c r="C12" s="6">
        <v>25455611</v>
      </c>
      <c r="D12" s="23">
        <v>30531415</v>
      </c>
      <c r="E12" s="24">
        <v>32370000</v>
      </c>
      <c r="F12" s="6">
        <v>32370000</v>
      </c>
      <c r="G12" s="25">
        <v>32370000</v>
      </c>
      <c r="H12" s="26">
        <v>31050339</v>
      </c>
      <c r="I12" s="24">
        <v>33241639</v>
      </c>
      <c r="J12" s="6">
        <v>35036682</v>
      </c>
      <c r="K12" s="25">
        <v>36928666</v>
      </c>
    </row>
    <row r="13" spans="1:11" ht="12.75">
      <c r="A13" s="22" t="s">
        <v>98</v>
      </c>
      <c r="B13" s="6">
        <v>483685862</v>
      </c>
      <c r="C13" s="6">
        <v>458952088</v>
      </c>
      <c r="D13" s="23">
        <v>474335993</v>
      </c>
      <c r="E13" s="24">
        <v>552750000</v>
      </c>
      <c r="F13" s="6">
        <v>552750000</v>
      </c>
      <c r="G13" s="25">
        <v>552750000</v>
      </c>
      <c r="H13" s="26">
        <v>474164688</v>
      </c>
      <c r="I13" s="24">
        <v>490000000</v>
      </c>
      <c r="J13" s="6">
        <v>516459995</v>
      </c>
      <c r="K13" s="25">
        <v>544348839</v>
      </c>
    </row>
    <row r="14" spans="1:11" ht="12.75">
      <c r="A14" s="22" t="s">
        <v>25</v>
      </c>
      <c r="B14" s="6">
        <v>115680031</v>
      </c>
      <c r="C14" s="6">
        <v>131937107</v>
      </c>
      <c r="D14" s="23">
        <v>129675171</v>
      </c>
      <c r="E14" s="24">
        <v>110500000</v>
      </c>
      <c r="F14" s="6">
        <v>110500000</v>
      </c>
      <c r="G14" s="25">
        <v>110500000</v>
      </c>
      <c r="H14" s="26">
        <v>4122874</v>
      </c>
      <c r="I14" s="24">
        <v>140501000</v>
      </c>
      <c r="J14" s="6">
        <v>148088054</v>
      </c>
      <c r="K14" s="25">
        <v>156084809</v>
      </c>
    </row>
    <row r="15" spans="1:11" ht="12.75">
      <c r="A15" s="22" t="s">
        <v>26</v>
      </c>
      <c r="B15" s="6">
        <v>585069074</v>
      </c>
      <c r="C15" s="6">
        <v>557735258</v>
      </c>
      <c r="D15" s="23">
        <v>522810432</v>
      </c>
      <c r="E15" s="24">
        <v>576541170</v>
      </c>
      <c r="F15" s="6">
        <v>561075970</v>
      </c>
      <c r="G15" s="25">
        <v>561075970</v>
      </c>
      <c r="H15" s="26">
        <v>845443168</v>
      </c>
      <c r="I15" s="24">
        <v>586319855</v>
      </c>
      <c r="J15" s="6">
        <v>617981128</v>
      </c>
      <c r="K15" s="25">
        <v>651352108</v>
      </c>
    </row>
    <row r="16" spans="1:11" ht="12.75">
      <c r="A16" s="22" t="s">
        <v>21</v>
      </c>
      <c r="B16" s="6">
        <v>22609653</v>
      </c>
      <c r="C16" s="6">
        <v>20819232</v>
      </c>
      <c r="D16" s="23">
        <v>4008730</v>
      </c>
      <c r="E16" s="24">
        <v>4000000</v>
      </c>
      <c r="F16" s="6">
        <v>4051235</v>
      </c>
      <c r="G16" s="25">
        <v>4051235</v>
      </c>
      <c r="H16" s="26">
        <v>4051230</v>
      </c>
      <c r="I16" s="24">
        <v>4500000</v>
      </c>
      <c r="J16" s="6">
        <v>4600000</v>
      </c>
      <c r="K16" s="25">
        <v>4700000</v>
      </c>
    </row>
    <row r="17" spans="1:11" ht="12.75">
      <c r="A17" s="22" t="s">
        <v>27</v>
      </c>
      <c r="B17" s="6">
        <v>688109982</v>
      </c>
      <c r="C17" s="6">
        <v>681794433</v>
      </c>
      <c r="D17" s="23">
        <v>539052345</v>
      </c>
      <c r="E17" s="24">
        <v>718243230</v>
      </c>
      <c r="F17" s="6">
        <v>725208510</v>
      </c>
      <c r="G17" s="25">
        <v>725208510</v>
      </c>
      <c r="H17" s="26">
        <v>1295270123</v>
      </c>
      <c r="I17" s="24">
        <v>699175500</v>
      </c>
      <c r="J17" s="6">
        <v>678270977</v>
      </c>
      <c r="K17" s="25">
        <v>654559603</v>
      </c>
    </row>
    <row r="18" spans="1:11" ht="12.75">
      <c r="A18" s="33" t="s">
        <v>28</v>
      </c>
      <c r="B18" s="34">
        <f>SUM(B11:B17)</f>
        <v>2277725899</v>
      </c>
      <c r="C18" s="35">
        <f aca="true" t="shared" si="1" ref="C18:K18">SUM(C11:C17)</f>
        <v>2268995595</v>
      </c>
      <c r="D18" s="36">
        <f t="shared" si="1"/>
        <v>2114770399</v>
      </c>
      <c r="E18" s="34">
        <f t="shared" si="1"/>
        <v>2385364402</v>
      </c>
      <c r="F18" s="35">
        <f t="shared" si="1"/>
        <v>2387219466</v>
      </c>
      <c r="G18" s="37">
        <f t="shared" si="1"/>
        <v>2387219466</v>
      </c>
      <c r="H18" s="38">
        <f t="shared" si="1"/>
        <v>3170598293</v>
      </c>
      <c r="I18" s="34">
        <f t="shared" si="1"/>
        <v>2423737981</v>
      </c>
      <c r="J18" s="35">
        <f t="shared" si="1"/>
        <v>2499093334</v>
      </c>
      <c r="K18" s="37">
        <f t="shared" si="1"/>
        <v>2572294596</v>
      </c>
    </row>
    <row r="19" spans="1:11" ht="12.75">
      <c r="A19" s="33" t="s">
        <v>29</v>
      </c>
      <c r="B19" s="39">
        <f>+B10-B18</f>
        <v>-799642577</v>
      </c>
      <c r="C19" s="40">
        <f aca="true" t="shared" si="2" ref="C19:K19">+C10-C18</f>
        <v>-613347333</v>
      </c>
      <c r="D19" s="41">
        <f t="shared" si="2"/>
        <v>-312550261</v>
      </c>
      <c r="E19" s="39">
        <f t="shared" si="2"/>
        <v>-595364402</v>
      </c>
      <c r="F19" s="40">
        <f t="shared" si="2"/>
        <v>-596303466</v>
      </c>
      <c r="G19" s="42">
        <f t="shared" si="2"/>
        <v>-596303466</v>
      </c>
      <c r="H19" s="43">
        <f t="shared" si="2"/>
        <v>-1305737273</v>
      </c>
      <c r="I19" s="39">
        <f t="shared" si="2"/>
        <v>-594682591</v>
      </c>
      <c r="J19" s="40">
        <f t="shared" si="2"/>
        <v>-534961733</v>
      </c>
      <c r="K19" s="42">
        <f t="shared" si="2"/>
        <v>-459397343</v>
      </c>
    </row>
    <row r="20" spans="1:11" ht="20.25">
      <c r="A20" s="44" t="s">
        <v>30</v>
      </c>
      <c r="B20" s="45">
        <v>296831984</v>
      </c>
      <c r="C20" s="46">
        <v>261756000</v>
      </c>
      <c r="D20" s="47">
        <v>0</v>
      </c>
      <c r="E20" s="45">
        <v>0</v>
      </c>
      <c r="F20" s="46">
        <v>0</v>
      </c>
      <c r="G20" s="48">
        <v>0</v>
      </c>
      <c r="H20" s="49">
        <v>5537318</v>
      </c>
      <c r="I20" s="45">
        <v>281797000</v>
      </c>
      <c r="J20" s="46">
        <v>317703000</v>
      </c>
      <c r="K20" s="48">
        <v>342794000</v>
      </c>
    </row>
    <row r="21" spans="1:11" ht="12.75">
      <c r="A21" s="22" t="s">
        <v>99</v>
      </c>
      <c r="B21" s="50">
        <v>0</v>
      </c>
      <c r="C21" s="51">
        <v>0</v>
      </c>
      <c r="D21" s="52">
        <v>0</v>
      </c>
      <c r="E21" s="50">
        <v>0</v>
      </c>
      <c r="F21" s="51">
        <v>0</v>
      </c>
      <c r="G21" s="53">
        <v>0</v>
      </c>
      <c r="H21" s="54">
        <v>0</v>
      </c>
      <c r="I21" s="50">
        <v>0</v>
      </c>
      <c r="J21" s="51">
        <v>0</v>
      </c>
      <c r="K21" s="53">
        <v>0</v>
      </c>
    </row>
    <row r="22" spans="1:11" ht="12.75">
      <c r="A22" s="55" t="s">
        <v>100</v>
      </c>
      <c r="B22" s="56">
        <f>SUM(B19:B21)</f>
        <v>-502810593</v>
      </c>
      <c r="C22" s="57">
        <f aca="true" t="shared" si="3" ref="C22:K22">SUM(C19:C21)</f>
        <v>-351591333</v>
      </c>
      <c r="D22" s="58">
        <f t="shared" si="3"/>
        <v>-312550261</v>
      </c>
      <c r="E22" s="56">
        <f t="shared" si="3"/>
        <v>-595364402</v>
      </c>
      <c r="F22" s="57">
        <f t="shared" si="3"/>
        <v>-596303466</v>
      </c>
      <c r="G22" s="59">
        <f t="shared" si="3"/>
        <v>-596303466</v>
      </c>
      <c r="H22" s="60">
        <f t="shared" si="3"/>
        <v>-1300199955</v>
      </c>
      <c r="I22" s="56">
        <f t="shared" si="3"/>
        <v>-312885591</v>
      </c>
      <c r="J22" s="57">
        <f t="shared" si="3"/>
        <v>-217258733</v>
      </c>
      <c r="K22" s="59">
        <f t="shared" si="3"/>
        <v>-116603343</v>
      </c>
    </row>
    <row r="23" spans="1:11" ht="12.75">
      <c r="A23" s="61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2.75">
      <c r="A24" s="62" t="s">
        <v>32</v>
      </c>
      <c r="B24" s="39">
        <f>SUM(B22:B23)</f>
        <v>-502810593</v>
      </c>
      <c r="C24" s="40">
        <f aca="true" t="shared" si="4" ref="C24:K24">SUM(C22:C23)</f>
        <v>-351591333</v>
      </c>
      <c r="D24" s="41">
        <f t="shared" si="4"/>
        <v>-312550261</v>
      </c>
      <c r="E24" s="39">
        <f t="shared" si="4"/>
        <v>-595364402</v>
      </c>
      <c r="F24" s="40">
        <f t="shared" si="4"/>
        <v>-596303466</v>
      </c>
      <c r="G24" s="42">
        <f t="shared" si="4"/>
        <v>-596303466</v>
      </c>
      <c r="H24" s="43">
        <f t="shared" si="4"/>
        <v>-1300199955</v>
      </c>
      <c r="I24" s="39">
        <f t="shared" si="4"/>
        <v>-312885591</v>
      </c>
      <c r="J24" s="40">
        <f t="shared" si="4"/>
        <v>-217258733</v>
      </c>
      <c r="K24" s="42">
        <f t="shared" si="4"/>
        <v>-116603343</v>
      </c>
    </row>
    <row r="25" spans="1:11" ht="4.5" customHeight="1">
      <c r="A25" s="63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2.75">
      <c r="A26" s="64" t="s">
        <v>101</v>
      </c>
      <c r="B26" s="65"/>
      <c r="C26" s="66"/>
      <c r="D26" s="67"/>
      <c r="E26" s="65"/>
      <c r="F26" s="66"/>
      <c r="G26" s="67"/>
      <c r="H26" s="68"/>
      <c r="I26" s="65"/>
      <c r="J26" s="66"/>
      <c r="K26" s="67"/>
    </row>
    <row r="27" spans="1:11" ht="12.75">
      <c r="A27" s="33" t="s">
        <v>33</v>
      </c>
      <c r="B27" s="7">
        <v>289000263</v>
      </c>
      <c r="C27" s="7">
        <v>252614259</v>
      </c>
      <c r="D27" s="69">
        <v>216725388</v>
      </c>
      <c r="E27" s="70">
        <v>285258000</v>
      </c>
      <c r="F27" s="7">
        <v>314227432</v>
      </c>
      <c r="G27" s="71">
        <v>314227432</v>
      </c>
      <c r="H27" s="72">
        <v>210409555</v>
      </c>
      <c r="I27" s="70">
        <v>281797000</v>
      </c>
      <c r="J27" s="7">
        <v>317703000</v>
      </c>
      <c r="K27" s="71">
        <v>342794000</v>
      </c>
    </row>
    <row r="28" spans="1:11" ht="12.75">
      <c r="A28" s="73" t="s">
        <v>34</v>
      </c>
      <c r="B28" s="6">
        <v>283204624</v>
      </c>
      <c r="C28" s="6">
        <v>232100991</v>
      </c>
      <c r="D28" s="23">
        <v>186967298</v>
      </c>
      <c r="E28" s="24">
        <v>285258000</v>
      </c>
      <c r="F28" s="6">
        <v>285258000</v>
      </c>
      <c r="G28" s="25">
        <v>285258000</v>
      </c>
      <c r="H28" s="26">
        <v>186761062</v>
      </c>
      <c r="I28" s="24">
        <v>281797000</v>
      </c>
      <c r="J28" s="6">
        <v>317703000</v>
      </c>
      <c r="K28" s="25">
        <v>342794000</v>
      </c>
    </row>
    <row r="29" spans="1:11" ht="12.75">
      <c r="A29" s="22"/>
      <c r="B29" s="6"/>
      <c r="C29" s="6"/>
      <c r="D29" s="23"/>
      <c r="E29" s="24"/>
      <c r="F29" s="6"/>
      <c r="G29" s="25"/>
      <c r="H29" s="26"/>
      <c r="I29" s="24"/>
      <c r="J29" s="6"/>
      <c r="K29" s="25"/>
    </row>
    <row r="30" spans="1:11" ht="12.75">
      <c r="A30" s="22" t="s">
        <v>35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2.75">
      <c r="A31" s="22" t="s">
        <v>36</v>
      </c>
      <c r="B31" s="6">
        <v>5795639</v>
      </c>
      <c r="C31" s="6">
        <v>20513268</v>
      </c>
      <c r="D31" s="23">
        <v>0</v>
      </c>
      <c r="E31" s="24">
        <v>0</v>
      </c>
      <c r="F31" s="6">
        <v>28216828</v>
      </c>
      <c r="G31" s="25">
        <v>28216828</v>
      </c>
      <c r="H31" s="26">
        <v>23673993</v>
      </c>
      <c r="I31" s="24">
        <v>0</v>
      </c>
      <c r="J31" s="6">
        <v>0</v>
      </c>
      <c r="K31" s="25">
        <v>0</v>
      </c>
    </row>
    <row r="32" spans="1:11" ht="12.75">
      <c r="A32" s="33" t="s">
        <v>37</v>
      </c>
      <c r="B32" s="7">
        <f>SUM(B28:B31)</f>
        <v>289000263</v>
      </c>
      <c r="C32" s="7">
        <f aca="true" t="shared" si="5" ref="C32:K32">SUM(C28:C31)</f>
        <v>252614259</v>
      </c>
      <c r="D32" s="69">
        <f t="shared" si="5"/>
        <v>186967298</v>
      </c>
      <c r="E32" s="70">
        <f t="shared" si="5"/>
        <v>285258000</v>
      </c>
      <c r="F32" s="7">
        <f t="shared" si="5"/>
        <v>313474828</v>
      </c>
      <c r="G32" s="71">
        <f t="shared" si="5"/>
        <v>313474828</v>
      </c>
      <c r="H32" s="72">
        <f t="shared" si="5"/>
        <v>210435055</v>
      </c>
      <c r="I32" s="70">
        <f t="shared" si="5"/>
        <v>281797000</v>
      </c>
      <c r="J32" s="7">
        <f t="shared" si="5"/>
        <v>317703000</v>
      </c>
      <c r="K32" s="71">
        <f t="shared" si="5"/>
        <v>342794000</v>
      </c>
    </row>
    <row r="33" spans="1:11" ht="4.5" customHeight="1">
      <c r="A33" s="33"/>
      <c r="B33" s="74"/>
      <c r="C33" s="75"/>
      <c r="D33" s="76"/>
      <c r="E33" s="74"/>
      <c r="F33" s="75"/>
      <c r="G33" s="76"/>
      <c r="H33" s="77"/>
      <c r="I33" s="74"/>
      <c r="J33" s="75"/>
      <c r="K33" s="76"/>
    </row>
    <row r="34" spans="1:11" ht="12.75">
      <c r="A34" s="64" t="s">
        <v>38</v>
      </c>
      <c r="B34" s="65"/>
      <c r="C34" s="66"/>
      <c r="D34" s="67"/>
      <c r="E34" s="65"/>
      <c r="F34" s="66"/>
      <c r="G34" s="67"/>
      <c r="H34" s="68"/>
      <c r="I34" s="65"/>
      <c r="J34" s="66"/>
      <c r="K34" s="67"/>
    </row>
    <row r="35" spans="1:11" ht="12.75">
      <c r="A35" s="22" t="s">
        <v>39</v>
      </c>
      <c r="B35" s="6">
        <v>398955332</v>
      </c>
      <c r="C35" s="6">
        <v>562854870</v>
      </c>
      <c r="D35" s="23">
        <v>1597898747</v>
      </c>
      <c r="E35" s="24">
        <v>498182777</v>
      </c>
      <c r="F35" s="6">
        <v>498182777</v>
      </c>
      <c r="G35" s="25">
        <v>498182777</v>
      </c>
      <c r="H35" s="26">
        <v>1496558926</v>
      </c>
      <c r="I35" s="24">
        <v>893505117</v>
      </c>
      <c r="J35" s="6">
        <v>1000856572</v>
      </c>
      <c r="K35" s="25">
        <v>1161494315</v>
      </c>
    </row>
    <row r="36" spans="1:11" ht="12.75">
      <c r="A36" s="22" t="s">
        <v>40</v>
      </c>
      <c r="B36" s="6">
        <v>6394782211</v>
      </c>
      <c r="C36" s="6">
        <v>6108210628</v>
      </c>
      <c r="D36" s="23">
        <v>5700101833</v>
      </c>
      <c r="E36" s="24">
        <v>6395937365</v>
      </c>
      <c r="F36" s="6">
        <v>6424906797</v>
      </c>
      <c r="G36" s="25">
        <v>6424906797</v>
      </c>
      <c r="H36" s="26">
        <v>5443111638</v>
      </c>
      <c r="I36" s="24">
        <v>6512760237</v>
      </c>
      <c r="J36" s="6">
        <v>6871419237</v>
      </c>
      <c r="K36" s="25">
        <v>7244354237</v>
      </c>
    </row>
    <row r="37" spans="1:11" ht="12.75">
      <c r="A37" s="22" t="s">
        <v>41</v>
      </c>
      <c r="B37" s="6">
        <v>522796947</v>
      </c>
      <c r="C37" s="6">
        <v>705283757</v>
      </c>
      <c r="D37" s="23">
        <v>1667563844</v>
      </c>
      <c r="E37" s="24">
        <v>270094500</v>
      </c>
      <c r="F37" s="6">
        <v>270094500</v>
      </c>
      <c r="G37" s="25">
        <v>270094500</v>
      </c>
      <c r="H37" s="26">
        <v>2475672605</v>
      </c>
      <c r="I37" s="24">
        <v>726654999</v>
      </c>
      <c r="J37" s="6">
        <v>642742121</v>
      </c>
      <c r="K37" s="25">
        <v>559629243</v>
      </c>
    </row>
    <row r="38" spans="1:11" ht="12.75">
      <c r="A38" s="22" t="s">
        <v>42</v>
      </c>
      <c r="B38" s="6">
        <v>1057948395</v>
      </c>
      <c r="C38" s="6">
        <v>1192090824</v>
      </c>
      <c r="D38" s="23">
        <v>1163833740</v>
      </c>
      <c r="E38" s="24">
        <v>1074060000</v>
      </c>
      <c r="F38" s="6">
        <v>1074060000</v>
      </c>
      <c r="G38" s="25">
        <v>1074060000</v>
      </c>
      <c r="H38" s="26">
        <v>40786697</v>
      </c>
      <c r="I38" s="24">
        <v>1379341815</v>
      </c>
      <c r="J38" s="6">
        <v>1450136957</v>
      </c>
      <c r="K38" s="25">
        <v>1519687679</v>
      </c>
    </row>
    <row r="39" spans="1:11" ht="12.75">
      <c r="A39" s="22" t="s">
        <v>43</v>
      </c>
      <c r="B39" s="6">
        <v>5212992201</v>
      </c>
      <c r="C39" s="6">
        <v>4773690917</v>
      </c>
      <c r="D39" s="23">
        <v>4779153233</v>
      </c>
      <c r="E39" s="24">
        <v>6145330044</v>
      </c>
      <c r="F39" s="6">
        <v>6175238540</v>
      </c>
      <c r="G39" s="25">
        <v>6175238540</v>
      </c>
      <c r="H39" s="26">
        <v>5721301464</v>
      </c>
      <c r="I39" s="24">
        <v>5613154132</v>
      </c>
      <c r="J39" s="6">
        <v>5996655460</v>
      </c>
      <c r="K39" s="25">
        <v>6443134973</v>
      </c>
    </row>
    <row r="40" spans="1:11" ht="4.5" customHeight="1">
      <c r="A40" s="63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2.75">
      <c r="A41" s="64" t="s">
        <v>44</v>
      </c>
      <c r="B41" s="65"/>
      <c r="C41" s="66"/>
      <c r="D41" s="67"/>
      <c r="E41" s="65"/>
      <c r="F41" s="66"/>
      <c r="G41" s="67"/>
      <c r="H41" s="68"/>
      <c r="I41" s="65"/>
      <c r="J41" s="66"/>
      <c r="K41" s="67"/>
    </row>
    <row r="42" spans="1:11" ht="12.75">
      <c r="A42" s="22" t="s">
        <v>45</v>
      </c>
      <c r="B42" s="6">
        <v>297077480</v>
      </c>
      <c r="C42" s="6">
        <v>106916954</v>
      </c>
      <c r="D42" s="23">
        <v>-1582897253</v>
      </c>
      <c r="E42" s="24">
        <v>-1548614402</v>
      </c>
      <c r="F42" s="6">
        <v>-1550418231</v>
      </c>
      <c r="G42" s="25">
        <v>-1550418231</v>
      </c>
      <c r="H42" s="26">
        <v>-1745213208</v>
      </c>
      <c r="I42" s="24">
        <v>-1654237981</v>
      </c>
      <c r="J42" s="6">
        <v>-1743033339</v>
      </c>
      <c r="K42" s="25">
        <v>-1833245757</v>
      </c>
    </row>
    <row r="43" spans="1:11" ht="12.75">
      <c r="A43" s="22" t="s">
        <v>46</v>
      </c>
      <c r="B43" s="6">
        <v>-289186693</v>
      </c>
      <c r="C43" s="6">
        <v>-252562801</v>
      </c>
      <c r="D43" s="23">
        <v>-12756625</v>
      </c>
      <c r="E43" s="24">
        <v>-932375</v>
      </c>
      <c r="F43" s="6">
        <v>0</v>
      </c>
      <c r="G43" s="25">
        <v>0</v>
      </c>
      <c r="H43" s="26">
        <v>2145515</v>
      </c>
      <c r="I43" s="24">
        <v>889000</v>
      </c>
      <c r="J43" s="6">
        <v>-50000</v>
      </c>
      <c r="K43" s="25">
        <v>-50000</v>
      </c>
    </row>
    <row r="44" spans="1:11" ht="12.75">
      <c r="A44" s="22" t="s">
        <v>47</v>
      </c>
      <c r="B44" s="6">
        <v>2306822</v>
      </c>
      <c r="C44" s="6">
        <v>109856265</v>
      </c>
      <c r="D44" s="23">
        <v>13934971</v>
      </c>
      <c r="E44" s="24">
        <v>-2259174</v>
      </c>
      <c r="F44" s="6">
        <v>0</v>
      </c>
      <c r="G44" s="25">
        <v>0</v>
      </c>
      <c r="H44" s="26">
        <v>25106456</v>
      </c>
      <c r="I44" s="24">
        <v>2311000</v>
      </c>
      <c r="J44" s="6">
        <v>500000</v>
      </c>
      <c r="K44" s="25">
        <v>300000</v>
      </c>
    </row>
    <row r="45" spans="1:11" ht="12.75">
      <c r="A45" s="33" t="s">
        <v>48</v>
      </c>
      <c r="B45" s="7">
        <v>69155149</v>
      </c>
      <c r="C45" s="7">
        <v>33365573</v>
      </c>
      <c r="D45" s="69">
        <v>-1716487880</v>
      </c>
      <c r="E45" s="70">
        <v>-1551805951</v>
      </c>
      <c r="F45" s="7">
        <v>-1550418231</v>
      </c>
      <c r="G45" s="71">
        <v>-1550418231</v>
      </c>
      <c r="H45" s="72">
        <v>-1684095965</v>
      </c>
      <c r="I45" s="70">
        <v>-1587044075</v>
      </c>
      <c r="J45" s="7">
        <v>-1589726767</v>
      </c>
      <c r="K45" s="71">
        <v>-1545501442</v>
      </c>
    </row>
    <row r="46" spans="1:11" ht="4.5" customHeight="1">
      <c r="A46" s="63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2.75">
      <c r="A47" s="64" t="s">
        <v>49</v>
      </c>
      <c r="B47" s="65">
        <v>0</v>
      </c>
      <c r="C47" s="66">
        <v>0</v>
      </c>
      <c r="D47" s="67">
        <v>0</v>
      </c>
      <c r="E47" s="65">
        <v>0</v>
      </c>
      <c r="F47" s="66">
        <v>0</v>
      </c>
      <c r="G47" s="67">
        <v>0</v>
      </c>
      <c r="H47" s="68">
        <v>0</v>
      </c>
      <c r="I47" s="65">
        <v>0</v>
      </c>
      <c r="J47" s="66">
        <v>0</v>
      </c>
      <c r="K47" s="67">
        <v>0</v>
      </c>
    </row>
    <row r="48" spans="1:11" ht="12.75">
      <c r="A48" s="22" t="s">
        <v>50</v>
      </c>
      <c r="B48" s="6">
        <v>85256600</v>
      </c>
      <c r="C48" s="6">
        <v>33365573</v>
      </c>
      <c r="D48" s="23">
        <v>13560055</v>
      </c>
      <c r="E48" s="24">
        <v>70664777</v>
      </c>
      <c r="F48" s="6">
        <v>70664777</v>
      </c>
      <c r="G48" s="25">
        <v>70664777</v>
      </c>
      <c r="H48" s="26">
        <v>73956216</v>
      </c>
      <c r="I48" s="24">
        <v>76793906</v>
      </c>
      <c r="J48" s="6">
        <v>165706572</v>
      </c>
      <c r="K48" s="25">
        <v>300394315</v>
      </c>
    </row>
    <row r="49" spans="1:11" ht="12.75">
      <c r="A49" s="22" t="s">
        <v>51</v>
      </c>
      <c r="B49" s="6">
        <f>+B75</f>
        <v>235204798.1632179</v>
      </c>
      <c r="C49" s="6">
        <f aca="true" t="shared" si="6" ref="C49:K49">+C75</f>
        <v>413292277.72649413</v>
      </c>
      <c r="D49" s="23">
        <f t="shared" si="6"/>
        <v>1409188853</v>
      </c>
      <c r="E49" s="24">
        <f t="shared" si="6"/>
        <v>256405500</v>
      </c>
      <c r="F49" s="6">
        <f t="shared" si="6"/>
        <v>256405500</v>
      </c>
      <c r="G49" s="25">
        <f t="shared" si="6"/>
        <v>256405500</v>
      </c>
      <c r="H49" s="26">
        <f t="shared" si="6"/>
        <v>2166776476</v>
      </c>
      <c r="I49" s="24">
        <f t="shared" si="6"/>
        <v>600385652</v>
      </c>
      <c r="J49" s="6">
        <f t="shared" si="6"/>
        <v>519002427</v>
      </c>
      <c r="K49" s="25">
        <f t="shared" si="6"/>
        <v>437619202</v>
      </c>
    </row>
    <row r="50" spans="1:11" ht="12.75">
      <c r="A50" s="33" t="s">
        <v>52</v>
      </c>
      <c r="B50" s="7">
        <f>+B48-B49</f>
        <v>-149948198.1632179</v>
      </c>
      <c r="C50" s="7">
        <f aca="true" t="shared" si="7" ref="C50:K50">+C48-C49</f>
        <v>-379926704.72649413</v>
      </c>
      <c r="D50" s="69">
        <f t="shared" si="7"/>
        <v>-1395628798</v>
      </c>
      <c r="E50" s="70">
        <f t="shared" si="7"/>
        <v>-185740723</v>
      </c>
      <c r="F50" s="7">
        <f t="shared" si="7"/>
        <v>-185740723</v>
      </c>
      <c r="G50" s="71">
        <f t="shared" si="7"/>
        <v>-185740723</v>
      </c>
      <c r="H50" s="72">
        <f t="shared" si="7"/>
        <v>-2092820260</v>
      </c>
      <c r="I50" s="70">
        <f t="shared" si="7"/>
        <v>-523591746</v>
      </c>
      <c r="J50" s="7">
        <f t="shared" si="7"/>
        <v>-353295855</v>
      </c>
      <c r="K50" s="71">
        <f t="shared" si="7"/>
        <v>-137224887</v>
      </c>
    </row>
    <row r="51" spans="1:11" ht="4.5" customHeight="1">
      <c r="A51" s="78"/>
      <c r="B51" s="79"/>
      <c r="C51" s="80"/>
      <c r="D51" s="81"/>
      <c r="E51" s="79"/>
      <c r="F51" s="80"/>
      <c r="G51" s="81"/>
      <c r="H51" s="82"/>
      <c r="I51" s="79"/>
      <c r="J51" s="80"/>
      <c r="K51" s="81"/>
    </row>
    <row r="52" spans="1:11" ht="12.75">
      <c r="A52" s="64" t="s">
        <v>53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2.75">
      <c r="A53" s="22" t="s">
        <v>54</v>
      </c>
      <c r="B53" s="6">
        <v>6382139404</v>
      </c>
      <c r="C53" s="6">
        <v>6095435499</v>
      </c>
      <c r="D53" s="23">
        <v>5148121946</v>
      </c>
      <c r="E53" s="24">
        <v>6382238265</v>
      </c>
      <c r="F53" s="6">
        <v>6411207697</v>
      </c>
      <c r="G53" s="25">
        <v>6411207697</v>
      </c>
      <c r="H53" s="26">
        <v>4921693084</v>
      </c>
      <c r="I53" s="24">
        <v>6499960237</v>
      </c>
      <c r="J53" s="6">
        <v>6858569237</v>
      </c>
      <c r="K53" s="25">
        <v>7231454237</v>
      </c>
    </row>
    <row r="54" spans="1:11" ht="12.75">
      <c r="A54" s="22" t="s">
        <v>55</v>
      </c>
      <c r="B54" s="6">
        <v>483685862</v>
      </c>
      <c r="C54" s="6">
        <v>458952088</v>
      </c>
      <c r="D54" s="23">
        <v>0</v>
      </c>
      <c r="E54" s="24">
        <v>552750000</v>
      </c>
      <c r="F54" s="6">
        <v>552750000</v>
      </c>
      <c r="G54" s="25">
        <v>552750000</v>
      </c>
      <c r="H54" s="26">
        <v>474164688</v>
      </c>
      <c r="I54" s="24">
        <v>490000000</v>
      </c>
      <c r="J54" s="6">
        <v>516459995</v>
      </c>
      <c r="K54" s="25">
        <v>544348839</v>
      </c>
    </row>
    <row r="55" spans="1:11" ht="12.75">
      <c r="A55" s="22" t="s">
        <v>56</v>
      </c>
      <c r="B55" s="6">
        <v>0</v>
      </c>
      <c r="C55" s="6">
        <v>0</v>
      </c>
      <c r="D55" s="23">
        <v>104089489</v>
      </c>
      <c r="E55" s="24">
        <v>130758000</v>
      </c>
      <c r="F55" s="6">
        <v>130758000</v>
      </c>
      <c r="G55" s="25">
        <v>130758000</v>
      </c>
      <c r="H55" s="26">
        <v>74701666</v>
      </c>
      <c r="I55" s="24">
        <v>93787000</v>
      </c>
      <c r="J55" s="6">
        <v>124703000</v>
      </c>
      <c r="K55" s="25">
        <v>122794000</v>
      </c>
    </row>
    <row r="56" spans="1:11" ht="12.75">
      <c r="A56" s="22" t="s">
        <v>57</v>
      </c>
      <c r="B56" s="6">
        <v>112585382</v>
      </c>
      <c r="C56" s="6">
        <v>122068563</v>
      </c>
      <c r="D56" s="23">
        <v>96817961</v>
      </c>
      <c r="E56" s="24">
        <v>92793110</v>
      </c>
      <c r="F56" s="6">
        <v>92932910</v>
      </c>
      <c r="G56" s="25">
        <v>92932910</v>
      </c>
      <c r="H56" s="26">
        <v>95906098</v>
      </c>
      <c r="I56" s="24">
        <v>87710000</v>
      </c>
      <c r="J56" s="6">
        <v>92446340</v>
      </c>
      <c r="K56" s="25">
        <v>97438441</v>
      </c>
    </row>
    <row r="57" spans="1:11" ht="4.5" customHeight="1">
      <c r="A57" s="83"/>
      <c r="B57" s="84"/>
      <c r="C57" s="85"/>
      <c r="D57" s="86"/>
      <c r="E57" s="84"/>
      <c r="F57" s="85"/>
      <c r="G57" s="86"/>
      <c r="H57" s="87"/>
      <c r="I57" s="84"/>
      <c r="J57" s="85"/>
      <c r="K57" s="86"/>
    </row>
    <row r="58" spans="1:11" ht="12.75">
      <c r="A58" s="64" t="s">
        <v>58</v>
      </c>
      <c r="B58" s="18"/>
      <c r="C58" s="19"/>
      <c r="D58" s="20"/>
      <c r="E58" s="18"/>
      <c r="F58" s="19"/>
      <c r="G58" s="20"/>
      <c r="H58" s="21"/>
      <c r="I58" s="88"/>
      <c r="J58" s="6"/>
      <c r="K58" s="89"/>
    </row>
    <row r="59" spans="1:11" ht="12.75">
      <c r="A59" s="90" t="s">
        <v>59</v>
      </c>
      <c r="B59" s="6">
        <v>11120000</v>
      </c>
      <c r="C59" s="6">
        <v>10778240</v>
      </c>
      <c r="D59" s="23">
        <v>10436480</v>
      </c>
      <c r="E59" s="24">
        <v>22785263</v>
      </c>
      <c r="F59" s="6">
        <v>22785263</v>
      </c>
      <c r="G59" s="25">
        <v>22785263</v>
      </c>
      <c r="H59" s="26">
        <v>22785263</v>
      </c>
      <c r="I59" s="24">
        <v>20229037</v>
      </c>
      <c r="J59" s="6">
        <v>21321405</v>
      </c>
      <c r="K59" s="25">
        <v>22472761</v>
      </c>
    </row>
    <row r="60" spans="1:11" ht="12.75">
      <c r="A60" s="90" t="s">
        <v>60</v>
      </c>
      <c r="B60" s="6">
        <v>24886808</v>
      </c>
      <c r="C60" s="6">
        <v>0</v>
      </c>
      <c r="D60" s="23">
        <v>51248148</v>
      </c>
      <c r="E60" s="24">
        <v>32812900</v>
      </c>
      <c r="F60" s="6">
        <v>32812900</v>
      </c>
      <c r="G60" s="25">
        <v>32812900</v>
      </c>
      <c r="H60" s="26">
        <v>32812900</v>
      </c>
      <c r="I60" s="24">
        <v>113438201</v>
      </c>
      <c r="J60" s="6">
        <v>119563864</v>
      </c>
      <c r="K60" s="25">
        <v>126020313</v>
      </c>
    </row>
    <row r="61" spans="1:11" ht="12.75">
      <c r="A61" s="91" t="s">
        <v>61</v>
      </c>
      <c r="B61" s="92">
        <v>0</v>
      </c>
      <c r="C61" s="93">
        <v>0</v>
      </c>
      <c r="D61" s="94">
        <v>0</v>
      </c>
      <c r="E61" s="92">
        <v>0</v>
      </c>
      <c r="F61" s="93">
        <v>0</v>
      </c>
      <c r="G61" s="94">
        <v>0</v>
      </c>
      <c r="H61" s="95">
        <v>0</v>
      </c>
      <c r="I61" s="92">
        <v>0</v>
      </c>
      <c r="J61" s="93">
        <v>0</v>
      </c>
      <c r="K61" s="94">
        <v>0</v>
      </c>
    </row>
    <row r="62" spans="1:11" ht="12.75">
      <c r="A62" s="96" t="s">
        <v>62</v>
      </c>
      <c r="B62" s="97">
        <v>88913</v>
      </c>
      <c r="C62" s="98">
        <v>81455</v>
      </c>
      <c r="D62" s="99">
        <v>102934</v>
      </c>
      <c r="E62" s="97">
        <v>106169</v>
      </c>
      <c r="F62" s="98">
        <v>106169</v>
      </c>
      <c r="G62" s="99">
        <v>106169</v>
      </c>
      <c r="H62" s="100">
        <v>106169</v>
      </c>
      <c r="I62" s="97">
        <v>111690</v>
      </c>
      <c r="J62" s="98">
        <v>117721</v>
      </c>
      <c r="K62" s="99">
        <v>124078</v>
      </c>
    </row>
    <row r="63" spans="1:11" ht="12.75">
      <c r="A63" s="96" t="s">
        <v>63</v>
      </c>
      <c r="B63" s="97">
        <v>59328</v>
      </c>
      <c r="C63" s="98">
        <v>61702</v>
      </c>
      <c r="D63" s="99">
        <v>80840</v>
      </c>
      <c r="E63" s="97">
        <v>81643</v>
      </c>
      <c r="F63" s="98">
        <v>81643</v>
      </c>
      <c r="G63" s="99">
        <v>81643</v>
      </c>
      <c r="H63" s="100">
        <v>81643</v>
      </c>
      <c r="I63" s="97">
        <v>85888</v>
      </c>
      <c r="J63" s="98">
        <v>90526</v>
      </c>
      <c r="K63" s="99">
        <v>95414</v>
      </c>
    </row>
    <row r="64" spans="1:11" ht="12.75">
      <c r="A64" s="96" t="s">
        <v>64</v>
      </c>
      <c r="B64" s="97">
        <v>163007</v>
      </c>
      <c r="C64" s="98">
        <v>169528</v>
      </c>
      <c r="D64" s="99">
        <v>176309</v>
      </c>
      <c r="E64" s="97">
        <v>185529</v>
      </c>
      <c r="F64" s="98">
        <v>185529</v>
      </c>
      <c r="G64" s="99">
        <v>185529</v>
      </c>
      <c r="H64" s="100">
        <v>185529</v>
      </c>
      <c r="I64" s="97">
        <v>195177</v>
      </c>
      <c r="J64" s="98">
        <v>205716</v>
      </c>
      <c r="K64" s="99">
        <v>216825</v>
      </c>
    </row>
    <row r="65" spans="1:11" ht="12.75">
      <c r="A65" s="96" t="s">
        <v>65</v>
      </c>
      <c r="B65" s="97">
        <v>383430</v>
      </c>
      <c r="C65" s="98">
        <v>398768</v>
      </c>
      <c r="D65" s="99">
        <v>420247</v>
      </c>
      <c r="E65" s="97">
        <v>452671</v>
      </c>
      <c r="F65" s="98">
        <v>452671</v>
      </c>
      <c r="G65" s="99">
        <v>452671</v>
      </c>
      <c r="H65" s="100">
        <v>452671</v>
      </c>
      <c r="I65" s="97">
        <v>476210</v>
      </c>
      <c r="J65" s="98">
        <v>501926</v>
      </c>
      <c r="K65" s="99">
        <v>529030</v>
      </c>
    </row>
    <row r="66" spans="1:11" ht="4.5" customHeight="1">
      <c r="A66" s="83"/>
      <c r="B66" s="101"/>
      <c r="C66" s="102"/>
      <c r="D66" s="103"/>
      <c r="E66" s="101"/>
      <c r="F66" s="102"/>
      <c r="G66" s="103"/>
      <c r="H66" s="104"/>
      <c r="I66" s="101"/>
      <c r="J66" s="102"/>
      <c r="K66" s="103"/>
    </row>
    <row r="67" spans="1:11" ht="12.75">
      <c r="A67" s="105"/>
      <c r="B67" s="106"/>
      <c r="C67" s="106"/>
      <c r="D67" s="106"/>
      <c r="E67" s="106"/>
      <c r="F67" s="106"/>
      <c r="G67" s="106"/>
      <c r="H67" s="106"/>
      <c r="I67" s="106"/>
      <c r="J67" s="106"/>
      <c r="K67" s="106"/>
    </row>
    <row r="68" spans="1:11" ht="12.75">
      <c r="A68" s="107"/>
      <c r="B68" s="107"/>
      <c r="C68" s="107"/>
      <c r="D68" s="107"/>
      <c r="E68" s="107"/>
      <c r="F68" s="107"/>
      <c r="G68" s="107"/>
      <c r="H68" s="107"/>
      <c r="I68" s="107"/>
      <c r="J68" s="107"/>
      <c r="K68" s="107"/>
    </row>
    <row r="69" spans="1:11" ht="12.75">
      <c r="A69" s="108"/>
      <c r="B69" s="108"/>
      <c r="C69" s="108"/>
      <c r="D69" s="108"/>
      <c r="E69" s="108"/>
      <c r="F69" s="108"/>
      <c r="G69" s="108"/>
      <c r="H69" s="108"/>
      <c r="I69" s="108"/>
      <c r="J69" s="108"/>
      <c r="K69" s="108"/>
    </row>
    <row r="70" spans="1:11" ht="12.75" hidden="1">
      <c r="A70" s="4" t="s">
        <v>102</v>
      </c>
      <c r="B70" s="5">
        <f>IF(ISERROR(B71/B72),0,(B71/B72))</f>
        <v>0.7764854496476065</v>
      </c>
      <c r="C70" s="5">
        <f aca="true" t="shared" si="8" ref="C70:K70">IF(ISERROR(C71/C72),0,(C71/C72))</f>
        <v>0.5295495537037016</v>
      </c>
      <c r="D70" s="5">
        <f t="shared" si="8"/>
        <v>0</v>
      </c>
      <c r="E70" s="5">
        <f t="shared" si="8"/>
        <v>0</v>
      </c>
      <c r="F70" s="5">
        <f t="shared" si="8"/>
        <v>0</v>
      </c>
      <c r="G70" s="5">
        <f t="shared" si="8"/>
        <v>0</v>
      </c>
      <c r="H70" s="5">
        <f t="shared" si="8"/>
        <v>0</v>
      </c>
      <c r="I70" s="5">
        <f t="shared" si="8"/>
        <v>0</v>
      </c>
      <c r="J70" s="5">
        <f t="shared" si="8"/>
        <v>0</v>
      </c>
      <c r="K70" s="5">
        <f t="shared" si="8"/>
        <v>0</v>
      </c>
    </row>
    <row r="71" spans="1:11" ht="12.75" hidden="1">
      <c r="A71" s="2" t="s">
        <v>103</v>
      </c>
      <c r="B71" s="2">
        <f>+B83</f>
        <v>747424230</v>
      </c>
      <c r="C71" s="2">
        <f aca="true" t="shared" si="9" ref="C71:K71">+C83</f>
        <v>556019659</v>
      </c>
      <c r="D71" s="2">
        <f t="shared" si="9"/>
        <v>0</v>
      </c>
      <c r="E71" s="2">
        <f t="shared" si="9"/>
        <v>0</v>
      </c>
      <c r="F71" s="2">
        <f t="shared" si="9"/>
        <v>0</v>
      </c>
      <c r="G71" s="2">
        <f t="shared" si="9"/>
        <v>0</v>
      </c>
      <c r="H71" s="2">
        <f t="shared" si="9"/>
        <v>0</v>
      </c>
      <c r="I71" s="2">
        <f t="shared" si="9"/>
        <v>0</v>
      </c>
      <c r="J71" s="2">
        <f t="shared" si="9"/>
        <v>0</v>
      </c>
      <c r="K71" s="2">
        <f t="shared" si="9"/>
        <v>0</v>
      </c>
    </row>
    <row r="72" spans="1:11" ht="12.75" hidden="1">
      <c r="A72" s="2" t="s">
        <v>104</v>
      </c>
      <c r="B72" s="2">
        <f>+B77</f>
        <v>962573388</v>
      </c>
      <c r="C72" s="2">
        <f aca="true" t="shared" si="10" ref="C72:K72">+C77</f>
        <v>1049986078</v>
      </c>
      <c r="D72" s="2">
        <f t="shared" si="10"/>
        <v>930207833</v>
      </c>
      <c r="E72" s="2">
        <f t="shared" si="10"/>
        <v>1068913000</v>
      </c>
      <c r="F72" s="2">
        <f t="shared" si="10"/>
        <v>1068913000</v>
      </c>
      <c r="G72" s="2">
        <f t="shared" si="10"/>
        <v>1068913000</v>
      </c>
      <c r="H72" s="2">
        <f t="shared" si="10"/>
        <v>938657620</v>
      </c>
      <c r="I72" s="2">
        <f t="shared" si="10"/>
        <v>1031967001</v>
      </c>
      <c r="J72" s="2">
        <f t="shared" si="10"/>
        <v>1088030002</v>
      </c>
      <c r="K72" s="2">
        <f t="shared" si="10"/>
        <v>1146351922</v>
      </c>
    </row>
    <row r="73" spans="1:11" ht="12.75" hidden="1">
      <c r="A73" s="2" t="s">
        <v>105</v>
      </c>
      <c r="B73" s="2">
        <f>+B74</f>
        <v>718594105.8333331</v>
      </c>
      <c r="C73" s="2">
        <f aca="true" t="shared" si="11" ref="C73:K73">+(C78+C80+C81+C82)-(B78+B80+B81+B82)</f>
        <v>205162796</v>
      </c>
      <c r="D73" s="2">
        <f t="shared" si="11"/>
        <v>1066602514</v>
      </c>
      <c r="E73" s="2">
        <f t="shared" si="11"/>
        <v>-1152545627</v>
      </c>
      <c r="F73" s="2">
        <f>+(F78+F80+F81+F82)-(D78+D80+D81+D82)</f>
        <v>-1152545627</v>
      </c>
      <c r="G73" s="2">
        <f>+(G78+G80+G81+G82)-(D78+D80+D81+D82)</f>
        <v>-1152545627</v>
      </c>
      <c r="H73" s="2">
        <f>+(H78+H80+H81+H82)-(D78+D80+D81+D82)</f>
        <v>-165509238</v>
      </c>
      <c r="I73" s="2">
        <f>+(I78+I80+I81+I82)-(E78+E80+E81+E82)</f>
        <v>388834211</v>
      </c>
      <c r="J73" s="2">
        <f t="shared" si="11"/>
        <v>16488789</v>
      </c>
      <c r="K73" s="2">
        <f t="shared" si="11"/>
        <v>25000000</v>
      </c>
    </row>
    <row r="74" spans="1:11" ht="12.75" hidden="1">
      <c r="A74" s="2" t="s">
        <v>106</v>
      </c>
      <c r="B74" s="2">
        <f>+TREND(C74:E74)</f>
        <v>718594105.8333331</v>
      </c>
      <c r="C74" s="2">
        <f>+C73</f>
        <v>205162796</v>
      </c>
      <c r="D74" s="2">
        <f aca="true" t="shared" si="12" ref="D74:K74">+D73</f>
        <v>1066602514</v>
      </c>
      <c r="E74" s="2">
        <f t="shared" si="12"/>
        <v>-1152545627</v>
      </c>
      <c r="F74" s="2">
        <f t="shared" si="12"/>
        <v>-1152545627</v>
      </c>
      <c r="G74" s="2">
        <f t="shared" si="12"/>
        <v>-1152545627</v>
      </c>
      <c r="H74" s="2">
        <f t="shared" si="12"/>
        <v>-165509238</v>
      </c>
      <c r="I74" s="2">
        <f t="shared" si="12"/>
        <v>388834211</v>
      </c>
      <c r="J74" s="2">
        <f t="shared" si="12"/>
        <v>16488789</v>
      </c>
      <c r="K74" s="2">
        <f t="shared" si="12"/>
        <v>25000000</v>
      </c>
    </row>
    <row r="75" spans="1:11" ht="12.75" hidden="1">
      <c r="A75" s="2" t="s">
        <v>107</v>
      </c>
      <c r="B75" s="2">
        <f>+B84-(((B80+B81+B78)*B70)-B79)</f>
        <v>235204798.1632179</v>
      </c>
      <c r="C75" s="2">
        <f aca="true" t="shared" si="13" ref="C75:K75">+C84-(((C80+C81+C78)*C70)-C79)</f>
        <v>413292277.72649413</v>
      </c>
      <c r="D75" s="2">
        <f t="shared" si="13"/>
        <v>1409188853</v>
      </c>
      <c r="E75" s="2">
        <f t="shared" si="13"/>
        <v>256405500</v>
      </c>
      <c r="F75" s="2">
        <f t="shared" si="13"/>
        <v>256405500</v>
      </c>
      <c r="G75" s="2">
        <f t="shared" si="13"/>
        <v>256405500</v>
      </c>
      <c r="H75" s="2">
        <f t="shared" si="13"/>
        <v>2166776476</v>
      </c>
      <c r="I75" s="2">
        <f t="shared" si="13"/>
        <v>600385652</v>
      </c>
      <c r="J75" s="2">
        <f t="shared" si="13"/>
        <v>519002427</v>
      </c>
      <c r="K75" s="2">
        <f t="shared" si="13"/>
        <v>437619202</v>
      </c>
    </row>
    <row r="76" spans="1:11" ht="12.75" hidden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3.5" hidden="1">
      <c r="A77" s="1" t="s">
        <v>66</v>
      </c>
      <c r="B77" s="3">
        <v>962573388</v>
      </c>
      <c r="C77" s="3">
        <v>1049986078</v>
      </c>
      <c r="D77" s="3">
        <v>930207833</v>
      </c>
      <c r="E77" s="3">
        <v>1068913000</v>
      </c>
      <c r="F77" s="3">
        <v>1068913000</v>
      </c>
      <c r="G77" s="3">
        <v>1068913000</v>
      </c>
      <c r="H77" s="3">
        <v>938657620</v>
      </c>
      <c r="I77" s="3">
        <v>1031967001</v>
      </c>
      <c r="J77" s="3">
        <v>1088030002</v>
      </c>
      <c r="K77" s="3">
        <v>1146351922</v>
      </c>
    </row>
    <row r="78" spans="1:11" ht="13.5" hidden="1">
      <c r="A78" s="1" t="s">
        <v>67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3.5" hidden="1">
      <c r="A79" s="1" t="s">
        <v>68</v>
      </c>
      <c r="B79" s="3">
        <v>477046873</v>
      </c>
      <c r="C79" s="3">
        <v>686868228</v>
      </c>
      <c r="D79" s="3">
        <v>1409188853</v>
      </c>
      <c r="E79" s="3">
        <v>256405500</v>
      </c>
      <c r="F79" s="3">
        <v>256405500</v>
      </c>
      <c r="G79" s="3">
        <v>256405500</v>
      </c>
      <c r="H79" s="3">
        <v>2166776476</v>
      </c>
      <c r="I79" s="3">
        <v>470654999</v>
      </c>
      <c r="J79" s="3">
        <v>382742121</v>
      </c>
      <c r="K79" s="3">
        <v>294829243</v>
      </c>
    </row>
    <row r="80" spans="1:11" ht="13.5" hidden="1">
      <c r="A80" s="1" t="s">
        <v>69</v>
      </c>
      <c r="B80" s="3">
        <v>196385364</v>
      </c>
      <c r="C80" s="3">
        <v>509130030</v>
      </c>
      <c r="D80" s="3">
        <v>636417504</v>
      </c>
      <c r="E80" s="3">
        <v>430677000</v>
      </c>
      <c r="F80" s="3">
        <v>430677000</v>
      </c>
      <c r="G80" s="3">
        <v>430677000</v>
      </c>
      <c r="H80" s="3">
        <v>291675099</v>
      </c>
      <c r="I80" s="3">
        <v>819511211</v>
      </c>
      <c r="J80" s="3">
        <v>836000000</v>
      </c>
      <c r="K80" s="3">
        <v>861000000</v>
      </c>
    </row>
    <row r="81" spans="1:11" ht="13.5" hidden="1">
      <c r="A81" s="1" t="s">
        <v>70</v>
      </c>
      <c r="B81" s="3">
        <v>115071953</v>
      </c>
      <c r="C81" s="3">
        <v>7490083</v>
      </c>
      <c r="D81" s="3">
        <v>946805123</v>
      </c>
      <c r="E81" s="3">
        <v>0</v>
      </c>
      <c r="F81" s="3">
        <v>0</v>
      </c>
      <c r="G81" s="3">
        <v>0</v>
      </c>
      <c r="H81" s="3">
        <v>1126038290</v>
      </c>
      <c r="I81" s="3">
        <v>0</v>
      </c>
      <c r="J81" s="3">
        <v>0</v>
      </c>
      <c r="K81" s="3">
        <v>0</v>
      </c>
    </row>
    <row r="82" spans="1:11" ht="13.5" hidden="1">
      <c r="A82" s="1" t="s">
        <v>71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</row>
    <row r="83" spans="1:11" ht="13.5" hidden="1">
      <c r="A83" s="1" t="s">
        <v>72</v>
      </c>
      <c r="B83" s="3">
        <v>747424230</v>
      </c>
      <c r="C83" s="3">
        <v>556019659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3">
        <v>0</v>
      </c>
      <c r="J83" s="3">
        <v>0</v>
      </c>
      <c r="K83" s="3">
        <v>0</v>
      </c>
    </row>
    <row r="84" spans="1:11" ht="13.5" hidden="1">
      <c r="A84" s="1" t="s">
        <v>73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129730653</v>
      </c>
      <c r="J84" s="3">
        <v>136260306</v>
      </c>
      <c r="K84" s="3">
        <v>142789959</v>
      </c>
    </row>
    <row r="85" spans="1:11" ht="13.5" hidden="1">
      <c r="A85" s="1" t="s">
        <v>74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11" width="9.7109375" style="0" customWidth="1"/>
  </cols>
  <sheetData>
    <row r="1" spans="1:11" ht="18" customHeight="1">
      <c r="A1" s="109" t="s">
        <v>76</v>
      </c>
      <c r="B1" s="110"/>
      <c r="C1" s="110"/>
      <c r="D1" s="111"/>
      <c r="E1" s="111"/>
      <c r="F1" s="111"/>
      <c r="G1" s="111"/>
      <c r="H1" s="111"/>
      <c r="I1" s="111"/>
      <c r="J1" s="111"/>
      <c r="K1" s="111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12" t="s">
        <v>5</v>
      </c>
      <c r="F2" s="113"/>
      <c r="G2" s="113"/>
      <c r="H2" s="113"/>
      <c r="I2" s="114" t="s">
        <v>6</v>
      </c>
      <c r="J2" s="115"/>
      <c r="K2" s="116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9</v>
      </c>
      <c r="E3" s="13" t="s">
        <v>10</v>
      </c>
      <c r="F3" s="14" t="s">
        <v>11</v>
      </c>
      <c r="G3" s="15" t="s">
        <v>12</v>
      </c>
      <c r="H3" s="16" t="s">
        <v>13</v>
      </c>
      <c r="I3" s="13" t="s">
        <v>14</v>
      </c>
      <c r="J3" s="14" t="s">
        <v>15</v>
      </c>
      <c r="K3" s="15" t="s">
        <v>16</v>
      </c>
    </row>
    <row r="4" spans="1:11" ht="12.75">
      <c r="A4" s="17" t="s">
        <v>17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2.75">
      <c r="A5" s="22" t="s">
        <v>18</v>
      </c>
      <c r="B5" s="6">
        <v>283411000</v>
      </c>
      <c r="C5" s="6">
        <v>306748000</v>
      </c>
      <c r="D5" s="23">
        <v>0</v>
      </c>
      <c r="E5" s="24">
        <v>335726585</v>
      </c>
      <c r="F5" s="6">
        <v>335726585</v>
      </c>
      <c r="G5" s="25">
        <v>335726585</v>
      </c>
      <c r="H5" s="26">
        <v>27666695</v>
      </c>
      <c r="I5" s="24">
        <v>362089456</v>
      </c>
      <c r="J5" s="6">
        <v>381171571</v>
      </c>
      <c r="K5" s="25">
        <v>401678602</v>
      </c>
    </row>
    <row r="6" spans="1:11" ht="12.75">
      <c r="A6" s="22" t="s">
        <v>19</v>
      </c>
      <c r="B6" s="6">
        <v>2262344000</v>
      </c>
      <c r="C6" s="6">
        <v>2631853000</v>
      </c>
      <c r="D6" s="23">
        <v>0</v>
      </c>
      <c r="E6" s="24">
        <v>2931335506</v>
      </c>
      <c r="F6" s="6">
        <v>2931335506</v>
      </c>
      <c r="G6" s="25">
        <v>2931335506</v>
      </c>
      <c r="H6" s="26">
        <v>248539973</v>
      </c>
      <c r="I6" s="24">
        <v>3373981520</v>
      </c>
      <c r="J6" s="6">
        <v>3551790347</v>
      </c>
      <c r="K6" s="25">
        <v>3742876667</v>
      </c>
    </row>
    <row r="7" spans="1:11" ht="12.75">
      <c r="A7" s="22" t="s">
        <v>20</v>
      </c>
      <c r="B7" s="6">
        <v>40675317</v>
      </c>
      <c r="C7" s="6">
        <v>23828000</v>
      </c>
      <c r="D7" s="23">
        <v>0</v>
      </c>
      <c r="E7" s="24">
        <v>9581026</v>
      </c>
      <c r="F7" s="6">
        <v>9581026</v>
      </c>
      <c r="G7" s="25">
        <v>9581026</v>
      </c>
      <c r="H7" s="26">
        <v>2195363</v>
      </c>
      <c r="I7" s="24">
        <v>20773764</v>
      </c>
      <c r="J7" s="6">
        <v>21868541</v>
      </c>
      <c r="K7" s="25">
        <v>23045069</v>
      </c>
    </row>
    <row r="8" spans="1:11" ht="12.75">
      <c r="A8" s="22" t="s">
        <v>21</v>
      </c>
      <c r="B8" s="6">
        <v>539859245</v>
      </c>
      <c r="C8" s="6">
        <v>458808676</v>
      </c>
      <c r="D8" s="23">
        <v>0</v>
      </c>
      <c r="E8" s="24">
        <v>703273602</v>
      </c>
      <c r="F8" s="6">
        <v>703273602</v>
      </c>
      <c r="G8" s="25">
        <v>703273602</v>
      </c>
      <c r="H8" s="26">
        <v>10130776</v>
      </c>
      <c r="I8" s="24">
        <v>772560000</v>
      </c>
      <c r="J8" s="6">
        <v>872945837</v>
      </c>
      <c r="K8" s="25">
        <v>981987096</v>
      </c>
    </row>
    <row r="9" spans="1:11" ht="12.75">
      <c r="A9" s="22" t="s">
        <v>22</v>
      </c>
      <c r="B9" s="6">
        <v>253577553</v>
      </c>
      <c r="C9" s="6">
        <v>309877805</v>
      </c>
      <c r="D9" s="23">
        <v>0</v>
      </c>
      <c r="E9" s="24">
        <v>656737953</v>
      </c>
      <c r="F9" s="6">
        <v>656737953</v>
      </c>
      <c r="G9" s="25">
        <v>656737953</v>
      </c>
      <c r="H9" s="26">
        <v>114534909</v>
      </c>
      <c r="I9" s="24">
        <v>669067608</v>
      </c>
      <c r="J9" s="6">
        <v>726323761</v>
      </c>
      <c r="K9" s="25">
        <v>765399993</v>
      </c>
    </row>
    <row r="10" spans="1:11" ht="20.25">
      <c r="A10" s="27" t="s">
        <v>97</v>
      </c>
      <c r="B10" s="28">
        <f>SUM(B5:B9)</f>
        <v>3379867115</v>
      </c>
      <c r="C10" s="29">
        <f aca="true" t="shared" si="0" ref="C10:K10">SUM(C5:C9)</f>
        <v>3731115481</v>
      </c>
      <c r="D10" s="30">
        <f t="shared" si="0"/>
        <v>0</v>
      </c>
      <c r="E10" s="28">
        <f t="shared" si="0"/>
        <v>4636654672</v>
      </c>
      <c r="F10" s="29">
        <f t="shared" si="0"/>
        <v>4636654672</v>
      </c>
      <c r="G10" s="31">
        <f t="shared" si="0"/>
        <v>4636654672</v>
      </c>
      <c r="H10" s="32">
        <f t="shared" si="0"/>
        <v>403067716</v>
      </c>
      <c r="I10" s="28">
        <f t="shared" si="0"/>
        <v>5198472348</v>
      </c>
      <c r="J10" s="29">
        <f t="shared" si="0"/>
        <v>5554100057</v>
      </c>
      <c r="K10" s="31">
        <f t="shared" si="0"/>
        <v>5914987427</v>
      </c>
    </row>
    <row r="11" spans="1:11" ht="12.75">
      <c r="A11" s="22" t="s">
        <v>23</v>
      </c>
      <c r="B11" s="6">
        <v>614855000</v>
      </c>
      <c r="C11" s="6">
        <v>574702000</v>
      </c>
      <c r="D11" s="23">
        <v>0</v>
      </c>
      <c r="E11" s="24">
        <v>680839562</v>
      </c>
      <c r="F11" s="6">
        <v>680839562</v>
      </c>
      <c r="G11" s="25">
        <v>680839562</v>
      </c>
      <c r="H11" s="26">
        <v>73420364</v>
      </c>
      <c r="I11" s="24">
        <v>729929718</v>
      </c>
      <c r="J11" s="6">
        <v>778085498</v>
      </c>
      <c r="K11" s="25">
        <v>820100672</v>
      </c>
    </row>
    <row r="12" spans="1:11" ht="12.75">
      <c r="A12" s="22" t="s">
        <v>24</v>
      </c>
      <c r="B12" s="6">
        <v>28317738</v>
      </c>
      <c r="C12" s="6">
        <v>31420012</v>
      </c>
      <c r="D12" s="23">
        <v>0</v>
      </c>
      <c r="E12" s="24">
        <v>56618872</v>
      </c>
      <c r="F12" s="6">
        <v>56618872</v>
      </c>
      <c r="G12" s="25">
        <v>56618872</v>
      </c>
      <c r="H12" s="26">
        <v>0</v>
      </c>
      <c r="I12" s="24">
        <v>60892617</v>
      </c>
      <c r="J12" s="6">
        <v>68098213</v>
      </c>
      <c r="K12" s="25">
        <v>71775520</v>
      </c>
    </row>
    <row r="13" spans="1:11" ht="12.75">
      <c r="A13" s="22" t="s">
        <v>98</v>
      </c>
      <c r="B13" s="6">
        <v>398991000</v>
      </c>
      <c r="C13" s="6">
        <v>362143000</v>
      </c>
      <c r="D13" s="23">
        <v>0</v>
      </c>
      <c r="E13" s="24">
        <v>446983710</v>
      </c>
      <c r="F13" s="6">
        <v>446983710</v>
      </c>
      <c r="G13" s="25">
        <v>446983710</v>
      </c>
      <c r="H13" s="26">
        <v>73952433</v>
      </c>
      <c r="I13" s="24">
        <v>448974282</v>
      </c>
      <c r="J13" s="6">
        <v>470143847</v>
      </c>
      <c r="K13" s="25">
        <v>495531618</v>
      </c>
    </row>
    <row r="14" spans="1:11" ht="12.75">
      <c r="A14" s="22" t="s">
        <v>25</v>
      </c>
      <c r="B14" s="6">
        <v>76613000</v>
      </c>
      <c r="C14" s="6">
        <v>81961000</v>
      </c>
      <c r="D14" s="23">
        <v>0</v>
      </c>
      <c r="E14" s="24">
        <v>100026391</v>
      </c>
      <c r="F14" s="6">
        <v>100026391</v>
      </c>
      <c r="G14" s="25">
        <v>100026391</v>
      </c>
      <c r="H14" s="26">
        <v>36602557</v>
      </c>
      <c r="I14" s="24">
        <v>50876578</v>
      </c>
      <c r="J14" s="6">
        <v>66644658</v>
      </c>
      <c r="K14" s="25">
        <v>70243469</v>
      </c>
    </row>
    <row r="15" spans="1:11" ht="12.75">
      <c r="A15" s="22" t="s">
        <v>26</v>
      </c>
      <c r="B15" s="6">
        <v>1750309000</v>
      </c>
      <c r="C15" s="6">
        <v>2110622000</v>
      </c>
      <c r="D15" s="23">
        <v>588620</v>
      </c>
      <c r="E15" s="24">
        <v>2018207981</v>
      </c>
      <c r="F15" s="6">
        <v>2018207981</v>
      </c>
      <c r="G15" s="25">
        <v>2018207981</v>
      </c>
      <c r="H15" s="26">
        <v>403595840</v>
      </c>
      <c r="I15" s="24">
        <v>2283563840</v>
      </c>
      <c r="J15" s="6">
        <v>2466511165</v>
      </c>
      <c r="K15" s="25">
        <v>2599845727</v>
      </c>
    </row>
    <row r="16" spans="1:11" ht="12.75">
      <c r="A16" s="22" t="s">
        <v>21</v>
      </c>
      <c r="B16" s="6">
        <v>0</v>
      </c>
      <c r="C16" s="6">
        <v>3202000</v>
      </c>
      <c r="D16" s="23">
        <v>0</v>
      </c>
      <c r="E16" s="24">
        <v>13221089</v>
      </c>
      <c r="F16" s="6">
        <v>13221089</v>
      </c>
      <c r="G16" s="25">
        <v>13221089</v>
      </c>
      <c r="H16" s="26">
        <v>22921301</v>
      </c>
      <c r="I16" s="24">
        <v>17406858</v>
      </c>
      <c r="J16" s="6">
        <v>18364235</v>
      </c>
      <c r="K16" s="25">
        <v>19355903</v>
      </c>
    </row>
    <row r="17" spans="1:11" ht="12.75">
      <c r="A17" s="22" t="s">
        <v>27</v>
      </c>
      <c r="B17" s="6">
        <v>888442436</v>
      </c>
      <c r="C17" s="6">
        <v>886088000</v>
      </c>
      <c r="D17" s="23">
        <v>-1706548</v>
      </c>
      <c r="E17" s="24">
        <v>1452286259</v>
      </c>
      <c r="F17" s="6">
        <v>1452286259</v>
      </c>
      <c r="G17" s="25">
        <v>1452286259</v>
      </c>
      <c r="H17" s="26">
        <v>1168544365</v>
      </c>
      <c r="I17" s="24">
        <v>1449574435</v>
      </c>
      <c r="J17" s="6">
        <v>1511518505</v>
      </c>
      <c r="K17" s="25">
        <v>1550039271</v>
      </c>
    </row>
    <row r="18" spans="1:11" ht="12.75">
      <c r="A18" s="33" t="s">
        <v>28</v>
      </c>
      <c r="B18" s="34">
        <f>SUM(B11:B17)</f>
        <v>3757528174</v>
      </c>
      <c r="C18" s="35">
        <f aca="true" t="shared" si="1" ref="C18:K18">SUM(C11:C17)</f>
        <v>4050138012</v>
      </c>
      <c r="D18" s="36">
        <f t="shared" si="1"/>
        <v>-1117928</v>
      </c>
      <c r="E18" s="34">
        <f t="shared" si="1"/>
        <v>4768183864</v>
      </c>
      <c r="F18" s="35">
        <f t="shared" si="1"/>
        <v>4768183864</v>
      </c>
      <c r="G18" s="37">
        <f t="shared" si="1"/>
        <v>4768183864</v>
      </c>
      <c r="H18" s="38">
        <f t="shared" si="1"/>
        <v>1779036860</v>
      </c>
      <c r="I18" s="34">
        <f t="shared" si="1"/>
        <v>5041218328</v>
      </c>
      <c r="J18" s="35">
        <f t="shared" si="1"/>
        <v>5379366121</v>
      </c>
      <c r="K18" s="37">
        <f t="shared" si="1"/>
        <v>5626892180</v>
      </c>
    </row>
    <row r="19" spans="1:11" ht="12.75">
      <c r="A19" s="33" t="s">
        <v>29</v>
      </c>
      <c r="B19" s="39">
        <f>+B10-B18</f>
        <v>-377661059</v>
      </c>
      <c r="C19" s="40">
        <f aca="true" t="shared" si="2" ref="C19:K19">+C10-C18</f>
        <v>-319022531</v>
      </c>
      <c r="D19" s="41">
        <f t="shared" si="2"/>
        <v>1117928</v>
      </c>
      <c r="E19" s="39">
        <f t="shared" si="2"/>
        <v>-131529192</v>
      </c>
      <c r="F19" s="40">
        <f t="shared" si="2"/>
        <v>-131529192</v>
      </c>
      <c r="G19" s="42">
        <f t="shared" si="2"/>
        <v>-131529192</v>
      </c>
      <c r="H19" s="43">
        <f t="shared" si="2"/>
        <v>-1375969144</v>
      </c>
      <c r="I19" s="39">
        <f t="shared" si="2"/>
        <v>157254020</v>
      </c>
      <c r="J19" s="40">
        <f t="shared" si="2"/>
        <v>174733936</v>
      </c>
      <c r="K19" s="42">
        <f t="shared" si="2"/>
        <v>288095247</v>
      </c>
    </row>
    <row r="20" spans="1:11" ht="20.25">
      <c r="A20" s="44" t="s">
        <v>30</v>
      </c>
      <c r="B20" s="45">
        <v>596718755</v>
      </c>
      <c r="C20" s="46">
        <v>530606000</v>
      </c>
      <c r="D20" s="47">
        <v>0</v>
      </c>
      <c r="E20" s="45">
        <v>645169069</v>
      </c>
      <c r="F20" s="46">
        <v>645169069</v>
      </c>
      <c r="G20" s="48">
        <v>645169069</v>
      </c>
      <c r="H20" s="49">
        <v>274138915</v>
      </c>
      <c r="I20" s="45">
        <v>484271650</v>
      </c>
      <c r="J20" s="46">
        <v>500767250</v>
      </c>
      <c r="K20" s="48">
        <v>530045904</v>
      </c>
    </row>
    <row r="21" spans="1:11" ht="12.75">
      <c r="A21" s="22" t="s">
        <v>99</v>
      </c>
      <c r="B21" s="50">
        <v>0</v>
      </c>
      <c r="C21" s="51">
        <v>0</v>
      </c>
      <c r="D21" s="52">
        <v>0</v>
      </c>
      <c r="E21" s="50">
        <v>0</v>
      </c>
      <c r="F21" s="51">
        <v>0</v>
      </c>
      <c r="G21" s="53">
        <v>0</v>
      </c>
      <c r="H21" s="54">
        <v>197504</v>
      </c>
      <c r="I21" s="50">
        <v>900000</v>
      </c>
      <c r="J21" s="51">
        <v>900000</v>
      </c>
      <c r="K21" s="53">
        <v>900000</v>
      </c>
    </row>
    <row r="22" spans="1:11" ht="12.75">
      <c r="A22" s="55" t="s">
        <v>100</v>
      </c>
      <c r="B22" s="56">
        <f>SUM(B19:B21)</f>
        <v>219057696</v>
      </c>
      <c r="C22" s="57">
        <f aca="true" t="shared" si="3" ref="C22:K22">SUM(C19:C21)</f>
        <v>211583469</v>
      </c>
      <c r="D22" s="58">
        <f t="shared" si="3"/>
        <v>1117928</v>
      </c>
      <c r="E22" s="56">
        <f t="shared" si="3"/>
        <v>513639877</v>
      </c>
      <c r="F22" s="57">
        <f t="shared" si="3"/>
        <v>513639877</v>
      </c>
      <c r="G22" s="59">
        <f t="shared" si="3"/>
        <v>513639877</v>
      </c>
      <c r="H22" s="60">
        <f t="shared" si="3"/>
        <v>-1101632725</v>
      </c>
      <c r="I22" s="56">
        <f t="shared" si="3"/>
        <v>642425670</v>
      </c>
      <c r="J22" s="57">
        <f t="shared" si="3"/>
        <v>676401186</v>
      </c>
      <c r="K22" s="59">
        <f t="shared" si="3"/>
        <v>819041151</v>
      </c>
    </row>
    <row r="23" spans="1:11" ht="12.75">
      <c r="A23" s="61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2.75">
      <c r="A24" s="62" t="s">
        <v>32</v>
      </c>
      <c r="B24" s="39">
        <f>SUM(B22:B23)</f>
        <v>219057696</v>
      </c>
      <c r="C24" s="40">
        <f aca="true" t="shared" si="4" ref="C24:K24">SUM(C22:C23)</f>
        <v>211583469</v>
      </c>
      <c r="D24" s="41">
        <f t="shared" si="4"/>
        <v>1117928</v>
      </c>
      <c r="E24" s="39">
        <f t="shared" si="4"/>
        <v>513639877</v>
      </c>
      <c r="F24" s="40">
        <f t="shared" si="4"/>
        <v>513639877</v>
      </c>
      <c r="G24" s="42">
        <f t="shared" si="4"/>
        <v>513639877</v>
      </c>
      <c r="H24" s="43">
        <f t="shared" si="4"/>
        <v>-1101632725</v>
      </c>
      <c r="I24" s="39">
        <f t="shared" si="4"/>
        <v>642425670</v>
      </c>
      <c r="J24" s="40">
        <f t="shared" si="4"/>
        <v>676401186</v>
      </c>
      <c r="K24" s="42">
        <f t="shared" si="4"/>
        <v>819041151</v>
      </c>
    </row>
    <row r="25" spans="1:11" ht="4.5" customHeight="1">
      <c r="A25" s="63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2.75">
      <c r="A26" s="64" t="s">
        <v>101</v>
      </c>
      <c r="B26" s="65"/>
      <c r="C26" s="66"/>
      <c r="D26" s="67"/>
      <c r="E26" s="65"/>
      <c r="F26" s="66"/>
      <c r="G26" s="67"/>
      <c r="H26" s="68"/>
      <c r="I26" s="65"/>
      <c r="J26" s="66"/>
      <c r="K26" s="67"/>
    </row>
    <row r="27" spans="1:11" ht="12.75">
      <c r="A27" s="33" t="s">
        <v>33</v>
      </c>
      <c r="B27" s="7">
        <v>702363000</v>
      </c>
      <c r="C27" s="7">
        <v>1265000000</v>
      </c>
      <c r="D27" s="69">
        <v>8095992114</v>
      </c>
      <c r="E27" s="70">
        <v>1740922602</v>
      </c>
      <c r="F27" s="7">
        <v>1740922602</v>
      </c>
      <c r="G27" s="71">
        <v>1740922602</v>
      </c>
      <c r="H27" s="72">
        <v>-28924058</v>
      </c>
      <c r="I27" s="70">
        <v>1147366010</v>
      </c>
      <c r="J27" s="7">
        <v>1203006807</v>
      </c>
      <c r="K27" s="71">
        <v>1273797136</v>
      </c>
    </row>
    <row r="28" spans="1:11" ht="12.75">
      <c r="A28" s="73" t="s">
        <v>34</v>
      </c>
      <c r="B28" s="6">
        <v>659820168</v>
      </c>
      <c r="C28" s="6">
        <v>1144964566</v>
      </c>
      <c r="D28" s="23">
        <v>1565695841</v>
      </c>
      <c r="E28" s="24">
        <v>812877017</v>
      </c>
      <c r="F28" s="6">
        <v>812877017</v>
      </c>
      <c r="G28" s="25">
        <v>812877017</v>
      </c>
      <c r="H28" s="26">
        <v>36755496</v>
      </c>
      <c r="I28" s="24">
        <v>468030549</v>
      </c>
      <c r="J28" s="6">
        <v>470056071</v>
      </c>
      <c r="K28" s="25">
        <v>497601942</v>
      </c>
    </row>
    <row r="29" spans="1:11" ht="12.75">
      <c r="A29" s="22"/>
      <c r="B29" s="6"/>
      <c r="C29" s="6"/>
      <c r="D29" s="23"/>
      <c r="E29" s="24"/>
      <c r="F29" s="6"/>
      <c r="G29" s="25"/>
      <c r="H29" s="26"/>
      <c r="I29" s="24"/>
      <c r="J29" s="6"/>
      <c r="K29" s="25"/>
    </row>
    <row r="30" spans="1:11" ht="12.75">
      <c r="A30" s="22" t="s">
        <v>35</v>
      </c>
      <c r="B30" s="6">
        <v>39171616</v>
      </c>
      <c r="C30" s="6">
        <v>18294434</v>
      </c>
      <c r="D30" s="23">
        <v>1385929156</v>
      </c>
      <c r="E30" s="24">
        <v>173000000</v>
      </c>
      <c r="F30" s="6">
        <v>173000000</v>
      </c>
      <c r="G30" s="25">
        <v>173000000</v>
      </c>
      <c r="H30" s="26">
        <v>2691051</v>
      </c>
      <c r="I30" s="24">
        <v>60000000</v>
      </c>
      <c r="J30" s="6">
        <v>60000000</v>
      </c>
      <c r="K30" s="25">
        <v>64200000</v>
      </c>
    </row>
    <row r="31" spans="1:11" ht="12.75">
      <c r="A31" s="22" t="s">
        <v>36</v>
      </c>
      <c r="B31" s="6">
        <v>3371216</v>
      </c>
      <c r="C31" s="6">
        <v>101741000</v>
      </c>
      <c r="D31" s="23">
        <v>5141399916</v>
      </c>
      <c r="E31" s="24">
        <v>151102020</v>
      </c>
      <c r="F31" s="6">
        <v>151102020</v>
      </c>
      <c r="G31" s="25">
        <v>151102020</v>
      </c>
      <c r="H31" s="26">
        <v>-34046811</v>
      </c>
      <c r="I31" s="24">
        <v>261133361</v>
      </c>
      <c r="J31" s="6">
        <v>300420552</v>
      </c>
      <c r="K31" s="25">
        <v>319563803</v>
      </c>
    </row>
    <row r="32" spans="1:11" ht="12.75">
      <c r="A32" s="33" t="s">
        <v>37</v>
      </c>
      <c r="B32" s="7">
        <f>SUM(B28:B31)</f>
        <v>702363000</v>
      </c>
      <c r="C32" s="7">
        <f aca="true" t="shared" si="5" ref="C32:K32">SUM(C28:C31)</f>
        <v>1265000000</v>
      </c>
      <c r="D32" s="69">
        <f t="shared" si="5"/>
        <v>8093024913</v>
      </c>
      <c r="E32" s="70">
        <f t="shared" si="5"/>
        <v>1136979037</v>
      </c>
      <c r="F32" s="7">
        <f t="shared" si="5"/>
        <v>1136979037</v>
      </c>
      <c r="G32" s="71">
        <f t="shared" si="5"/>
        <v>1136979037</v>
      </c>
      <c r="H32" s="72">
        <f t="shared" si="5"/>
        <v>5399736</v>
      </c>
      <c r="I32" s="70">
        <f t="shared" si="5"/>
        <v>789163910</v>
      </c>
      <c r="J32" s="7">
        <f t="shared" si="5"/>
        <v>830476623</v>
      </c>
      <c r="K32" s="71">
        <f t="shared" si="5"/>
        <v>881365745</v>
      </c>
    </row>
    <row r="33" spans="1:11" ht="4.5" customHeight="1">
      <c r="A33" s="33"/>
      <c r="B33" s="74"/>
      <c r="C33" s="75"/>
      <c r="D33" s="76"/>
      <c r="E33" s="74"/>
      <c r="F33" s="75"/>
      <c r="G33" s="76"/>
      <c r="H33" s="77"/>
      <c r="I33" s="74"/>
      <c r="J33" s="75"/>
      <c r="K33" s="76"/>
    </row>
    <row r="34" spans="1:11" ht="12.75">
      <c r="A34" s="64" t="s">
        <v>38</v>
      </c>
      <c r="B34" s="65"/>
      <c r="C34" s="66"/>
      <c r="D34" s="67"/>
      <c r="E34" s="65"/>
      <c r="F34" s="66"/>
      <c r="G34" s="67"/>
      <c r="H34" s="68"/>
      <c r="I34" s="65"/>
      <c r="J34" s="66"/>
      <c r="K34" s="67"/>
    </row>
    <row r="35" spans="1:11" ht="12.75">
      <c r="A35" s="22" t="s">
        <v>39</v>
      </c>
      <c r="B35" s="6">
        <v>939317000</v>
      </c>
      <c r="C35" s="6">
        <v>737051000</v>
      </c>
      <c r="D35" s="23">
        <v>683873315</v>
      </c>
      <c r="E35" s="24">
        <v>1549875442</v>
      </c>
      <c r="F35" s="6">
        <v>1549875442</v>
      </c>
      <c r="G35" s="25">
        <v>1549875442</v>
      </c>
      <c r="H35" s="26">
        <v>-643427969</v>
      </c>
      <c r="I35" s="24">
        <v>1483262966</v>
      </c>
      <c r="J35" s="6">
        <v>1968427748</v>
      </c>
      <c r="K35" s="25">
        <v>2573499736</v>
      </c>
    </row>
    <row r="36" spans="1:11" ht="12.75">
      <c r="A36" s="22" t="s">
        <v>40</v>
      </c>
      <c r="B36" s="6">
        <v>8589807000</v>
      </c>
      <c r="C36" s="6">
        <v>8641558000</v>
      </c>
      <c r="D36" s="23">
        <v>8276619035</v>
      </c>
      <c r="E36" s="24">
        <v>1741896638</v>
      </c>
      <c r="F36" s="6">
        <v>1741896638</v>
      </c>
      <c r="G36" s="25">
        <v>1741896638</v>
      </c>
      <c r="H36" s="26">
        <v>-29290306</v>
      </c>
      <c r="I36" s="24">
        <v>1148379007</v>
      </c>
      <c r="J36" s="6">
        <v>1204060325</v>
      </c>
      <c r="K36" s="25">
        <v>1274892794</v>
      </c>
    </row>
    <row r="37" spans="1:11" ht="12.75">
      <c r="A37" s="22" t="s">
        <v>41</v>
      </c>
      <c r="B37" s="6">
        <v>1101146000</v>
      </c>
      <c r="C37" s="6">
        <v>946571000</v>
      </c>
      <c r="D37" s="23">
        <v>1208521538</v>
      </c>
      <c r="E37" s="24">
        <v>764406680</v>
      </c>
      <c r="F37" s="6">
        <v>764406680</v>
      </c>
      <c r="G37" s="25">
        <v>764406680</v>
      </c>
      <c r="H37" s="26">
        <v>489302256</v>
      </c>
      <c r="I37" s="24">
        <v>721259307</v>
      </c>
      <c r="J37" s="6">
        <v>669600069</v>
      </c>
      <c r="K37" s="25">
        <v>632755384</v>
      </c>
    </row>
    <row r="38" spans="1:11" ht="12.75">
      <c r="A38" s="22" t="s">
        <v>42</v>
      </c>
      <c r="B38" s="6">
        <v>926821000</v>
      </c>
      <c r="C38" s="6">
        <v>750705000</v>
      </c>
      <c r="D38" s="23">
        <v>555391733</v>
      </c>
      <c r="E38" s="24">
        <v>1110265503</v>
      </c>
      <c r="F38" s="6">
        <v>1110265503</v>
      </c>
      <c r="G38" s="25">
        <v>1110265503</v>
      </c>
      <c r="H38" s="26">
        <v>-30566380</v>
      </c>
      <c r="I38" s="24">
        <v>1014057984</v>
      </c>
      <c r="J38" s="6">
        <v>1084100304</v>
      </c>
      <c r="K38" s="25">
        <v>1158744316</v>
      </c>
    </row>
    <row r="39" spans="1:11" ht="12.75">
      <c r="A39" s="22" t="s">
        <v>43</v>
      </c>
      <c r="B39" s="6">
        <v>7501157000</v>
      </c>
      <c r="C39" s="6">
        <v>7681333000</v>
      </c>
      <c r="D39" s="23">
        <v>7195461151</v>
      </c>
      <c r="E39" s="24">
        <v>903460020</v>
      </c>
      <c r="F39" s="6">
        <v>903460020</v>
      </c>
      <c r="G39" s="25">
        <v>903460020</v>
      </c>
      <c r="H39" s="26">
        <v>-29821426</v>
      </c>
      <c r="I39" s="24">
        <v>253899012</v>
      </c>
      <c r="J39" s="6">
        <v>742386514</v>
      </c>
      <c r="K39" s="25">
        <v>1237851679</v>
      </c>
    </row>
    <row r="40" spans="1:11" ht="4.5" customHeight="1">
      <c r="A40" s="63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2.75">
      <c r="A41" s="64" t="s">
        <v>44</v>
      </c>
      <c r="B41" s="65"/>
      <c r="C41" s="66"/>
      <c r="D41" s="67"/>
      <c r="E41" s="65"/>
      <c r="F41" s="66"/>
      <c r="G41" s="67"/>
      <c r="H41" s="68"/>
      <c r="I41" s="65"/>
      <c r="J41" s="66"/>
      <c r="K41" s="67"/>
    </row>
    <row r="42" spans="1:11" ht="12.75">
      <c r="A42" s="22" t="s">
        <v>45</v>
      </c>
      <c r="B42" s="6">
        <v>533691000</v>
      </c>
      <c r="C42" s="6">
        <v>419688000</v>
      </c>
      <c r="D42" s="23">
        <v>1117928</v>
      </c>
      <c r="E42" s="24">
        <v>-3781764113</v>
      </c>
      <c r="F42" s="6">
        <v>-3781764113</v>
      </c>
      <c r="G42" s="25">
        <v>-3781764113</v>
      </c>
      <c r="H42" s="26">
        <v>-1705032427</v>
      </c>
      <c r="I42" s="24">
        <v>-3956606335</v>
      </c>
      <c r="J42" s="6">
        <v>-4279252612</v>
      </c>
      <c r="K42" s="25">
        <v>-4510419340</v>
      </c>
    </row>
    <row r="43" spans="1:11" ht="12.75">
      <c r="A43" s="22" t="s">
        <v>46</v>
      </c>
      <c r="B43" s="6">
        <v>-665117000</v>
      </c>
      <c r="C43" s="6">
        <v>-467742000</v>
      </c>
      <c r="D43" s="23">
        <v>-3248780</v>
      </c>
      <c r="E43" s="24">
        <v>2274744</v>
      </c>
      <c r="F43" s="6">
        <v>0</v>
      </c>
      <c r="G43" s="25">
        <v>0</v>
      </c>
      <c r="H43" s="26">
        <v>76542478</v>
      </c>
      <c r="I43" s="24">
        <v>-38961</v>
      </c>
      <c r="J43" s="6">
        <v>-40521</v>
      </c>
      <c r="K43" s="25">
        <v>-42140</v>
      </c>
    </row>
    <row r="44" spans="1:11" ht="12.75">
      <c r="A44" s="22" t="s">
        <v>47</v>
      </c>
      <c r="B44" s="6">
        <v>-125585000</v>
      </c>
      <c r="C44" s="6">
        <v>-123173000</v>
      </c>
      <c r="D44" s="23">
        <v>21621566</v>
      </c>
      <c r="E44" s="24">
        <v>-98380833</v>
      </c>
      <c r="F44" s="6">
        <v>-46750041</v>
      </c>
      <c r="G44" s="25">
        <v>-46750041</v>
      </c>
      <c r="H44" s="26">
        <v>-5454871</v>
      </c>
      <c r="I44" s="24">
        <v>-39892920</v>
      </c>
      <c r="J44" s="6">
        <v>-89786375</v>
      </c>
      <c r="K44" s="25">
        <v>-94295141</v>
      </c>
    </row>
    <row r="45" spans="1:11" ht="12.75">
      <c r="A45" s="33" t="s">
        <v>48</v>
      </c>
      <c r="B45" s="7">
        <v>344363000</v>
      </c>
      <c r="C45" s="7">
        <v>173136000</v>
      </c>
      <c r="D45" s="69">
        <v>19490714</v>
      </c>
      <c r="E45" s="70">
        <v>-3877870202</v>
      </c>
      <c r="F45" s="7">
        <v>-3828514154</v>
      </c>
      <c r="G45" s="71">
        <v>-3828514154</v>
      </c>
      <c r="H45" s="72">
        <v>-1633947465</v>
      </c>
      <c r="I45" s="70">
        <v>-3996538216</v>
      </c>
      <c r="J45" s="7">
        <v>-4369079508</v>
      </c>
      <c r="K45" s="71">
        <v>-4604756621</v>
      </c>
    </row>
    <row r="46" spans="1:11" ht="4.5" customHeight="1">
      <c r="A46" s="63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2.75">
      <c r="A47" s="64" t="s">
        <v>49</v>
      </c>
      <c r="B47" s="65">
        <v>0</v>
      </c>
      <c r="C47" s="66">
        <v>0</v>
      </c>
      <c r="D47" s="67">
        <v>0</v>
      </c>
      <c r="E47" s="65">
        <v>0</v>
      </c>
      <c r="F47" s="66">
        <v>0</v>
      </c>
      <c r="G47" s="67">
        <v>0</v>
      </c>
      <c r="H47" s="68">
        <v>0</v>
      </c>
      <c r="I47" s="65">
        <v>0</v>
      </c>
      <c r="J47" s="66">
        <v>0</v>
      </c>
      <c r="K47" s="67">
        <v>0</v>
      </c>
    </row>
    <row r="48" spans="1:11" ht="12.75">
      <c r="A48" s="22" t="s">
        <v>50</v>
      </c>
      <c r="B48" s="6">
        <v>345164000</v>
      </c>
      <c r="C48" s="6">
        <v>173987000</v>
      </c>
      <c r="D48" s="23">
        <v>118570123</v>
      </c>
      <c r="E48" s="24">
        <v>885869454</v>
      </c>
      <c r="F48" s="6">
        <v>885869454</v>
      </c>
      <c r="G48" s="25">
        <v>885869454</v>
      </c>
      <c r="H48" s="26">
        <v>-301481500</v>
      </c>
      <c r="I48" s="24">
        <v>835509044</v>
      </c>
      <c r="J48" s="6">
        <v>1330880375</v>
      </c>
      <c r="K48" s="25">
        <v>1953087287</v>
      </c>
    </row>
    <row r="49" spans="1:11" ht="12.75">
      <c r="A49" s="22" t="s">
        <v>51</v>
      </c>
      <c r="B49" s="6">
        <f>+B75</f>
        <v>511463824.8275959</v>
      </c>
      <c r="C49" s="6">
        <f aca="true" t="shared" si="6" ref="C49:K49">+C75</f>
        <v>290862772.65077996</v>
      </c>
      <c r="D49" s="23">
        <f t="shared" si="6"/>
        <v>1088377343</v>
      </c>
      <c r="E49" s="24">
        <f t="shared" si="6"/>
        <v>743603508</v>
      </c>
      <c r="F49" s="6">
        <f t="shared" si="6"/>
        <v>743603508</v>
      </c>
      <c r="G49" s="25">
        <f t="shared" si="6"/>
        <v>743603508</v>
      </c>
      <c r="H49" s="26">
        <f t="shared" si="6"/>
        <v>575435391</v>
      </c>
      <c r="I49" s="24">
        <f t="shared" si="6"/>
        <v>667513613</v>
      </c>
      <c r="J49" s="6">
        <f t="shared" si="6"/>
        <v>614026852</v>
      </c>
      <c r="K49" s="25">
        <f t="shared" si="6"/>
        <v>574041927</v>
      </c>
    </row>
    <row r="50" spans="1:11" ht="12.75">
      <c r="A50" s="33" t="s">
        <v>52</v>
      </c>
      <c r="B50" s="7">
        <f>+B48-B49</f>
        <v>-166299824.8275959</v>
      </c>
      <c r="C50" s="7">
        <f aca="true" t="shared" si="7" ref="C50:K50">+C48-C49</f>
        <v>-116875772.65077996</v>
      </c>
      <c r="D50" s="69">
        <f t="shared" si="7"/>
        <v>-969807220</v>
      </c>
      <c r="E50" s="70">
        <f t="shared" si="7"/>
        <v>142265946</v>
      </c>
      <c r="F50" s="7">
        <f t="shared" si="7"/>
        <v>142265946</v>
      </c>
      <c r="G50" s="71">
        <f t="shared" si="7"/>
        <v>142265946</v>
      </c>
      <c r="H50" s="72">
        <f t="shared" si="7"/>
        <v>-876916891</v>
      </c>
      <c r="I50" s="70">
        <f t="shared" si="7"/>
        <v>167995431</v>
      </c>
      <c r="J50" s="7">
        <f t="shared" si="7"/>
        <v>716853523</v>
      </c>
      <c r="K50" s="71">
        <f t="shared" si="7"/>
        <v>1379045360</v>
      </c>
    </row>
    <row r="51" spans="1:11" ht="4.5" customHeight="1">
      <c r="A51" s="78"/>
      <c r="B51" s="79"/>
      <c r="C51" s="80"/>
      <c r="D51" s="81"/>
      <c r="E51" s="79"/>
      <c r="F51" s="80"/>
      <c r="G51" s="81"/>
      <c r="H51" s="82"/>
      <c r="I51" s="79"/>
      <c r="J51" s="80"/>
      <c r="K51" s="81"/>
    </row>
    <row r="52" spans="1:11" ht="12.75">
      <c r="A52" s="64" t="s">
        <v>53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2.75">
      <c r="A53" s="22" t="s">
        <v>54</v>
      </c>
      <c r="B53" s="6">
        <v>8589006000</v>
      </c>
      <c r="C53" s="6">
        <v>8640707000</v>
      </c>
      <c r="D53" s="23">
        <v>8273370255</v>
      </c>
      <c r="E53" s="24">
        <v>1369994020</v>
      </c>
      <c r="F53" s="6">
        <v>1369994020</v>
      </c>
      <c r="G53" s="25">
        <v>1369994020</v>
      </c>
      <c r="H53" s="26">
        <v>-20938816</v>
      </c>
      <c r="I53" s="24">
        <v>869777299</v>
      </c>
      <c r="J53" s="6">
        <v>952566807</v>
      </c>
      <c r="K53" s="25">
        <v>983269136</v>
      </c>
    </row>
    <row r="54" spans="1:11" ht="12.75">
      <c r="A54" s="22" t="s">
        <v>55</v>
      </c>
      <c r="B54" s="6">
        <v>398991000</v>
      </c>
      <c r="C54" s="6">
        <v>362143000</v>
      </c>
      <c r="D54" s="23">
        <v>0</v>
      </c>
      <c r="E54" s="24">
        <v>446983710</v>
      </c>
      <c r="F54" s="6">
        <v>446983710</v>
      </c>
      <c r="G54" s="25">
        <v>446983710</v>
      </c>
      <c r="H54" s="26">
        <v>73952433</v>
      </c>
      <c r="I54" s="24">
        <v>448974282</v>
      </c>
      <c r="J54" s="6">
        <v>470143847</v>
      </c>
      <c r="K54" s="25">
        <v>495531618</v>
      </c>
    </row>
    <row r="55" spans="1:11" ht="12.75">
      <c r="A55" s="22" t="s">
        <v>56</v>
      </c>
      <c r="B55" s="6">
        <v>0</v>
      </c>
      <c r="C55" s="6">
        <v>0</v>
      </c>
      <c r="D55" s="23">
        <v>1353285955</v>
      </c>
      <c r="E55" s="24">
        <v>834552048</v>
      </c>
      <c r="F55" s="6">
        <v>834552048</v>
      </c>
      <c r="G55" s="25">
        <v>834552048</v>
      </c>
      <c r="H55" s="26">
        <v>-72652674</v>
      </c>
      <c r="I55" s="24">
        <v>516345730</v>
      </c>
      <c r="J55" s="6">
        <v>499497684</v>
      </c>
      <c r="K55" s="25">
        <v>518156881</v>
      </c>
    </row>
    <row r="56" spans="1:11" ht="12.75">
      <c r="A56" s="22" t="s">
        <v>57</v>
      </c>
      <c r="B56" s="6">
        <v>84499000</v>
      </c>
      <c r="C56" s="6">
        <v>84666000</v>
      </c>
      <c r="D56" s="23">
        <v>0</v>
      </c>
      <c r="E56" s="24">
        <v>293536091</v>
      </c>
      <c r="F56" s="6">
        <v>293536091</v>
      </c>
      <c r="G56" s="25">
        <v>293536091</v>
      </c>
      <c r="H56" s="26">
        <v>5055491</v>
      </c>
      <c r="I56" s="24">
        <v>214536058</v>
      </c>
      <c r="J56" s="6">
        <v>233735100</v>
      </c>
      <c r="K56" s="25">
        <v>246333456</v>
      </c>
    </row>
    <row r="57" spans="1:11" ht="4.5" customHeight="1">
      <c r="A57" s="83"/>
      <c r="B57" s="84"/>
      <c r="C57" s="85"/>
      <c r="D57" s="86"/>
      <c r="E57" s="84"/>
      <c r="F57" s="85"/>
      <c r="G57" s="86"/>
      <c r="H57" s="87"/>
      <c r="I57" s="84"/>
      <c r="J57" s="85"/>
      <c r="K57" s="86"/>
    </row>
    <row r="58" spans="1:11" ht="12.75">
      <c r="A58" s="64" t="s">
        <v>58</v>
      </c>
      <c r="B58" s="18"/>
      <c r="C58" s="19"/>
      <c r="D58" s="20"/>
      <c r="E58" s="18"/>
      <c r="F58" s="19"/>
      <c r="G58" s="20"/>
      <c r="H58" s="21"/>
      <c r="I58" s="88"/>
      <c r="J58" s="6"/>
      <c r="K58" s="89"/>
    </row>
    <row r="59" spans="1:11" ht="12.75">
      <c r="A59" s="90" t="s">
        <v>59</v>
      </c>
      <c r="B59" s="6">
        <v>0</v>
      </c>
      <c r="C59" s="6">
        <v>211895128</v>
      </c>
      <c r="D59" s="23">
        <v>255073920</v>
      </c>
      <c r="E59" s="24">
        <v>260362434</v>
      </c>
      <c r="F59" s="6">
        <v>260362434</v>
      </c>
      <c r="G59" s="25">
        <v>260362434</v>
      </c>
      <c r="H59" s="26">
        <v>260362434</v>
      </c>
      <c r="I59" s="24">
        <v>264925854</v>
      </c>
      <c r="J59" s="6">
        <v>265834454</v>
      </c>
      <c r="K59" s="25">
        <v>266810901</v>
      </c>
    </row>
    <row r="60" spans="1:11" ht="12.75">
      <c r="A60" s="90" t="s">
        <v>60</v>
      </c>
      <c r="B60" s="6">
        <v>45448632</v>
      </c>
      <c r="C60" s="6">
        <v>45448632</v>
      </c>
      <c r="D60" s="23">
        <v>92776878</v>
      </c>
      <c r="E60" s="24">
        <v>90716684</v>
      </c>
      <c r="F60" s="6">
        <v>87098421</v>
      </c>
      <c r="G60" s="25">
        <v>87098421</v>
      </c>
      <c r="H60" s="26">
        <v>87098421</v>
      </c>
      <c r="I60" s="24">
        <v>89514109</v>
      </c>
      <c r="J60" s="6">
        <v>91836359</v>
      </c>
      <c r="K60" s="25">
        <v>94332019</v>
      </c>
    </row>
    <row r="61" spans="1:11" ht="12.75">
      <c r="A61" s="91" t="s">
        <v>61</v>
      </c>
      <c r="B61" s="92">
        <v>0</v>
      </c>
      <c r="C61" s="93">
        <v>0</v>
      </c>
      <c r="D61" s="94">
        <v>0</v>
      </c>
      <c r="E61" s="92">
        <v>0</v>
      </c>
      <c r="F61" s="93">
        <v>0</v>
      </c>
      <c r="G61" s="94">
        <v>0</v>
      </c>
      <c r="H61" s="95">
        <v>0</v>
      </c>
      <c r="I61" s="92">
        <v>0</v>
      </c>
      <c r="J61" s="93">
        <v>0</v>
      </c>
      <c r="K61" s="94">
        <v>0</v>
      </c>
    </row>
    <row r="62" spans="1:11" ht="12.75">
      <c r="A62" s="96" t="s">
        <v>62</v>
      </c>
      <c r="B62" s="97">
        <v>7221</v>
      </c>
      <c r="C62" s="98">
        <v>1687</v>
      </c>
      <c r="D62" s="99">
        <v>899</v>
      </c>
      <c r="E62" s="97">
        <v>899</v>
      </c>
      <c r="F62" s="98">
        <v>899</v>
      </c>
      <c r="G62" s="99">
        <v>899</v>
      </c>
      <c r="H62" s="100">
        <v>899</v>
      </c>
      <c r="I62" s="97">
        <v>899</v>
      </c>
      <c r="J62" s="98">
        <v>899</v>
      </c>
      <c r="K62" s="99">
        <v>899</v>
      </c>
    </row>
    <row r="63" spans="1:11" ht="12.75">
      <c r="A63" s="96" t="s">
        <v>63</v>
      </c>
      <c r="B63" s="97">
        <v>0</v>
      </c>
      <c r="C63" s="98">
        <v>0</v>
      </c>
      <c r="D63" s="99">
        <v>0</v>
      </c>
      <c r="E63" s="97">
        <v>0</v>
      </c>
      <c r="F63" s="98">
        <v>0</v>
      </c>
      <c r="G63" s="99">
        <v>0</v>
      </c>
      <c r="H63" s="100">
        <v>0</v>
      </c>
      <c r="I63" s="97">
        <v>0</v>
      </c>
      <c r="J63" s="98">
        <v>0</v>
      </c>
      <c r="K63" s="99">
        <v>0</v>
      </c>
    </row>
    <row r="64" spans="1:11" ht="12.75">
      <c r="A64" s="96" t="s">
        <v>64</v>
      </c>
      <c r="B64" s="97">
        <v>246767</v>
      </c>
      <c r="C64" s="98">
        <v>251703</v>
      </c>
      <c r="D64" s="99">
        <v>261871</v>
      </c>
      <c r="E64" s="97">
        <v>261871</v>
      </c>
      <c r="F64" s="98">
        <v>261871</v>
      </c>
      <c r="G64" s="99">
        <v>261871</v>
      </c>
      <c r="H64" s="100">
        <v>261871</v>
      </c>
      <c r="I64" s="97">
        <v>261871</v>
      </c>
      <c r="J64" s="98">
        <v>261871</v>
      </c>
      <c r="K64" s="99">
        <v>261871</v>
      </c>
    </row>
    <row r="65" spans="1:11" ht="12.75">
      <c r="A65" s="96" t="s">
        <v>65</v>
      </c>
      <c r="B65" s="97">
        <v>48516</v>
      </c>
      <c r="C65" s="98">
        <v>61306</v>
      </c>
      <c r="D65" s="99">
        <v>7190</v>
      </c>
      <c r="E65" s="97">
        <v>7190</v>
      </c>
      <c r="F65" s="98">
        <v>7190</v>
      </c>
      <c r="G65" s="99">
        <v>7190</v>
      </c>
      <c r="H65" s="100">
        <v>7190</v>
      </c>
      <c r="I65" s="97">
        <v>7190</v>
      </c>
      <c r="J65" s="98">
        <v>7190</v>
      </c>
      <c r="K65" s="99">
        <v>7190</v>
      </c>
    </row>
    <row r="66" spans="1:11" ht="4.5" customHeight="1">
      <c r="A66" s="83"/>
      <c r="B66" s="101"/>
      <c r="C66" s="102"/>
      <c r="D66" s="103"/>
      <c r="E66" s="101"/>
      <c r="F66" s="102"/>
      <c r="G66" s="103"/>
      <c r="H66" s="104"/>
      <c r="I66" s="101"/>
      <c r="J66" s="102"/>
      <c r="K66" s="103"/>
    </row>
    <row r="67" spans="1:11" ht="12.75">
      <c r="A67" s="105"/>
      <c r="B67" s="106"/>
      <c r="C67" s="106"/>
      <c r="D67" s="106"/>
      <c r="E67" s="106"/>
      <c r="F67" s="106"/>
      <c r="G67" s="106"/>
      <c r="H67" s="106"/>
      <c r="I67" s="106"/>
      <c r="J67" s="106"/>
      <c r="K67" s="106"/>
    </row>
    <row r="68" spans="1:11" ht="12.75">
      <c r="A68" s="107"/>
      <c r="B68" s="107"/>
      <c r="C68" s="107"/>
      <c r="D68" s="107"/>
      <c r="E68" s="107"/>
      <c r="F68" s="107"/>
      <c r="G68" s="107"/>
      <c r="H68" s="107"/>
      <c r="I68" s="107"/>
      <c r="J68" s="107"/>
      <c r="K68" s="107"/>
    </row>
    <row r="69" spans="1:11" ht="12.75">
      <c r="A69" s="108"/>
      <c r="B69" s="108"/>
      <c r="C69" s="108"/>
      <c r="D69" s="108"/>
      <c r="E69" s="108"/>
      <c r="F69" s="108"/>
      <c r="G69" s="108"/>
      <c r="H69" s="108"/>
      <c r="I69" s="108"/>
      <c r="J69" s="108"/>
      <c r="K69" s="108"/>
    </row>
    <row r="70" spans="1:11" ht="12.75" hidden="1">
      <c r="A70" s="4" t="s">
        <v>102</v>
      </c>
      <c r="B70" s="5">
        <f>IF(ISERROR(B71/B72),0,(B71/B72))</f>
        <v>0.987322533492382</v>
      </c>
      <c r="C70" s="5">
        <f aca="true" t="shared" si="8" ref="C70:K70">IF(ISERROR(C71/C72),0,(C71/C72))</f>
        <v>0.970370337519135</v>
      </c>
      <c r="D70" s="5">
        <f t="shared" si="8"/>
        <v>0</v>
      </c>
      <c r="E70" s="5">
        <f t="shared" si="8"/>
        <v>0</v>
      </c>
      <c r="F70" s="5">
        <f t="shared" si="8"/>
        <v>0</v>
      </c>
      <c r="G70" s="5">
        <f t="shared" si="8"/>
        <v>0</v>
      </c>
      <c r="H70" s="5">
        <f t="shared" si="8"/>
        <v>0</v>
      </c>
      <c r="I70" s="5">
        <f t="shared" si="8"/>
        <v>0</v>
      </c>
      <c r="J70" s="5">
        <f t="shared" si="8"/>
        <v>0</v>
      </c>
      <c r="K70" s="5">
        <f t="shared" si="8"/>
        <v>0</v>
      </c>
    </row>
    <row r="71" spans="1:11" ht="12.75" hidden="1">
      <c r="A71" s="2" t="s">
        <v>103</v>
      </c>
      <c r="B71" s="2">
        <f>+B83</f>
        <v>2615597000</v>
      </c>
      <c r="C71" s="2">
        <f aca="true" t="shared" si="9" ref="C71:K71">+C83</f>
        <v>2943986000</v>
      </c>
      <c r="D71" s="2">
        <f t="shared" si="9"/>
        <v>0</v>
      </c>
      <c r="E71" s="2">
        <f t="shared" si="9"/>
        <v>0</v>
      </c>
      <c r="F71" s="2">
        <f t="shared" si="9"/>
        <v>0</v>
      </c>
      <c r="G71" s="2">
        <f t="shared" si="9"/>
        <v>0</v>
      </c>
      <c r="H71" s="2">
        <f t="shared" si="9"/>
        <v>0</v>
      </c>
      <c r="I71" s="2">
        <f t="shared" si="9"/>
        <v>0</v>
      </c>
      <c r="J71" s="2">
        <f t="shared" si="9"/>
        <v>0</v>
      </c>
      <c r="K71" s="2">
        <f t="shared" si="9"/>
        <v>0</v>
      </c>
    </row>
    <row r="72" spans="1:11" ht="12.75" hidden="1">
      <c r="A72" s="2" t="s">
        <v>104</v>
      </c>
      <c r="B72" s="2">
        <f>+B77</f>
        <v>2649181915</v>
      </c>
      <c r="C72" s="2">
        <f aca="true" t="shared" si="10" ref="C72:K72">+C77</f>
        <v>3033878805</v>
      </c>
      <c r="D72" s="2">
        <f t="shared" si="10"/>
        <v>0</v>
      </c>
      <c r="E72" s="2">
        <f t="shared" si="10"/>
        <v>3663533937</v>
      </c>
      <c r="F72" s="2">
        <f t="shared" si="10"/>
        <v>3663533937</v>
      </c>
      <c r="G72" s="2">
        <f t="shared" si="10"/>
        <v>3663533937</v>
      </c>
      <c r="H72" s="2">
        <f t="shared" si="10"/>
        <v>326307686</v>
      </c>
      <c r="I72" s="2">
        <f t="shared" si="10"/>
        <v>3973607567</v>
      </c>
      <c r="J72" s="2">
        <f t="shared" si="10"/>
        <v>4184106138</v>
      </c>
      <c r="K72" s="2">
        <f t="shared" si="10"/>
        <v>4409211063</v>
      </c>
    </row>
    <row r="73" spans="1:11" ht="12.75" hidden="1">
      <c r="A73" s="2" t="s">
        <v>105</v>
      </c>
      <c r="B73" s="2">
        <f>+B74</f>
        <v>31987782.16666668</v>
      </c>
      <c r="C73" s="2">
        <f aca="true" t="shared" si="11" ref="C73:K73">+(C78+C80+C81+C82)-(B78+B80+B81+B82)</f>
        <v>64279000</v>
      </c>
      <c r="D73" s="2">
        <f t="shared" si="11"/>
        <v>16860590</v>
      </c>
      <c r="E73" s="2">
        <f t="shared" si="11"/>
        <v>163189487</v>
      </c>
      <c r="F73" s="2">
        <f>+(F78+F80+F81+F82)-(D78+D80+D81+D82)</f>
        <v>163189487</v>
      </c>
      <c r="G73" s="2">
        <f>+(G78+G80+G81+G82)-(D78+D80+D81+D82)</f>
        <v>163189487</v>
      </c>
      <c r="H73" s="2">
        <f>+(H78+H80+H81+H82)-(D78+D80+D81+D82)</f>
        <v>-861114177</v>
      </c>
      <c r="I73" s="2">
        <f>+(I78+I80+I81+I82)-(E78+E80+E81+E82)</f>
        <v>-71190790</v>
      </c>
      <c r="J73" s="2">
        <f t="shared" si="11"/>
        <v>-10940254</v>
      </c>
      <c r="K73" s="2">
        <f t="shared" si="11"/>
        <v>-17897978</v>
      </c>
    </row>
    <row r="74" spans="1:11" ht="12.75" hidden="1">
      <c r="A74" s="2" t="s">
        <v>106</v>
      </c>
      <c r="B74" s="2">
        <f>+TREND(C74:E74)</f>
        <v>31987782.16666668</v>
      </c>
      <c r="C74" s="2">
        <f>+C73</f>
        <v>64279000</v>
      </c>
      <c r="D74" s="2">
        <f aca="true" t="shared" si="12" ref="D74:K74">+D73</f>
        <v>16860590</v>
      </c>
      <c r="E74" s="2">
        <f t="shared" si="12"/>
        <v>163189487</v>
      </c>
      <c r="F74" s="2">
        <f t="shared" si="12"/>
        <v>163189487</v>
      </c>
      <c r="G74" s="2">
        <f t="shared" si="12"/>
        <v>163189487</v>
      </c>
      <c r="H74" s="2">
        <f t="shared" si="12"/>
        <v>-861114177</v>
      </c>
      <c r="I74" s="2">
        <f t="shared" si="12"/>
        <v>-71190790</v>
      </c>
      <c r="J74" s="2">
        <f t="shared" si="12"/>
        <v>-10940254</v>
      </c>
      <c r="K74" s="2">
        <f t="shared" si="12"/>
        <v>-17897978</v>
      </c>
    </row>
    <row r="75" spans="1:11" ht="12.75" hidden="1">
      <c r="A75" s="2" t="s">
        <v>107</v>
      </c>
      <c r="B75" s="2">
        <f>+B84-(((B80+B81+B78)*B70)-B79)</f>
        <v>511463824.8275959</v>
      </c>
      <c r="C75" s="2">
        <f aca="true" t="shared" si="13" ref="C75:K75">+C84-(((C80+C81+C78)*C70)-C79)</f>
        <v>290862772.65077996</v>
      </c>
      <c r="D75" s="2">
        <f t="shared" si="13"/>
        <v>1088377343</v>
      </c>
      <c r="E75" s="2">
        <f t="shared" si="13"/>
        <v>743603508</v>
      </c>
      <c r="F75" s="2">
        <f t="shared" si="13"/>
        <v>743603508</v>
      </c>
      <c r="G75" s="2">
        <f t="shared" si="13"/>
        <v>743603508</v>
      </c>
      <c r="H75" s="2">
        <f t="shared" si="13"/>
        <v>575435391</v>
      </c>
      <c r="I75" s="2">
        <f t="shared" si="13"/>
        <v>667513613</v>
      </c>
      <c r="J75" s="2">
        <f t="shared" si="13"/>
        <v>614026852</v>
      </c>
      <c r="K75" s="2">
        <f t="shared" si="13"/>
        <v>574041927</v>
      </c>
    </row>
    <row r="76" spans="1:11" ht="12.75" hidden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3.5" hidden="1">
      <c r="A77" s="1" t="s">
        <v>66</v>
      </c>
      <c r="B77" s="3">
        <v>2649181915</v>
      </c>
      <c r="C77" s="3">
        <v>3033878805</v>
      </c>
      <c r="D77" s="3">
        <v>0</v>
      </c>
      <c r="E77" s="3">
        <v>3663533937</v>
      </c>
      <c r="F77" s="3">
        <v>3663533937</v>
      </c>
      <c r="G77" s="3">
        <v>3663533937</v>
      </c>
      <c r="H77" s="3">
        <v>326307686</v>
      </c>
      <c r="I77" s="3">
        <v>3973607567</v>
      </c>
      <c r="J77" s="3">
        <v>4184106138</v>
      </c>
      <c r="K77" s="3">
        <v>4409211063</v>
      </c>
    </row>
    <row r="78" spans="1:11" ht="13.5" hidden="1">
      <c r="A78" s="1" t="s">
        <v>67</v>
      </c>
      <c r="B78" s="3">
        <v>0</v>
      </c>
      <c r="C78" s="3">
        <v>0</v>
      </c>
      <c r="D78" s="3">
        <v>2050338</v>
      </c>
      <c r="E78" s="3">
        <v>130583</v>
      </c>
      <c r="F78" s="3">
        <v>130583</v>
      </c>
      <c r="G78" s="3">
        <v>130583</v>
      </c>
      <c r="H78" s="3">
        <v>-206067</v>
      </c>
      <c r="I78" s="3">
        <v>135806</v>
      </c>
      <c r="J78" s="3">
        <v>141239</v>
      </c>
      <c r="K78" s="3">
        <v>146888</v>
      </c>
    </row>
    <row r="79" spans="1:11" ht="13.5" hidden="1">
      <c r="A79" s="1" t="s">
        <v>68</v>
      </c>
      <c r="B79" s="3">
        <v>961753000</v>
      </c>
      <c r="C79" s="3">
        <v>795827000</v>
      </c>
      <c r="D79" s="3">
        <v>990478023</v>
      </c>
      <c r="E79" s="3">
        <v>640515524</v>
      </c>
      <c r="F79" s="3">
        <v>640515524</v>
      </c>
      <c r="G79" s="3">
        <v>640515524</v>
      </c>
      <c r="H79" s="3">
        <v>472347407</v>
      </c>
      <c r="I79" s="3">
        <v>560302109</v>
      </c>
      <c r="J79" s="3">
        <v>502526889</v>
      </c>
      <c r="K79" s="3">
        <v>458081965</v>
      </c>
    </row>
    <row r="80" spans="1:11" ht="13.5" hidden="1">
      <c r="A80" s="1" t="s">
        <v>69</v>
      </c>
      <c r="B80" s="3">
        <v>394694000</v>
      </c>
      <c r="C80" s="3">
        <v>436149000</v>
      </c>
      <c r="D80" s="3">
        <v>411928584</v>
      </c>
      <c r="E80" s="3">
        <v>700471494</v>
      </c>
      <c r="F80" s="3">
        <v>700471494</v>
      </c>
      <c r="G80" s="3">
        <v>700471494</v>
      </c>
      <c r="H80" s="3">
        <v>-365896511</v>
      </c>
      <c r="I80" s="3">
        <v>525901706</v>
      </c>
      <c r="J80" s="3">
        <v>510820926</v>
      </c>
      <c r="K80" s="3">
        <v>488616804</v>
      </c>
    </row>
    <row r="81" spans="1:11" ht="13.5" hidden="1">
      <c r="A81" s="1" t="s">
        <v>70</v>
      </c>
      <c r="B81" s="3">
        <v>61377000</v>
      </c>
      <c r="C81" s="3">
        <v>84234000</v>
      </c>
      <c r="D81" s="3">
        <v>123267282</v>
      </c>
      <c r="E81" s="3">
        <v>0</v>
      </c>
      <c r="F81" s="3">
        <v>0</v>
      </c>
      <c r="G81" s="3">
        <v>0</v>
      </c>
      <c r="H81" s="3">
        <v>42361310</v>
      </c>
      <c r="I81" s="3">
        <v>102402886</v>
      </c>
      <c r="J81" s="3">
        <v>106499144</v>
      </c>
      <c r="K81" s="3">
        <v>110759250</v>
      </c>
    </row>
    <row r="82" spans="1:11" ht="13.5" hidden="1">
      <c r="A82" s="1" t="s">
        <v>71</v>
      </c>
      <c r="B82" s="3">
        <v>202000</v>
      </c>
      <c r="C82" s="3">
        <v>169000</v>
      </c>
      <c r="D82" s="3">
        <v>166386</v>
      </c>
      <c r="E82" s="3">
        <v>0</v>
      </c>
      <c r="F82" s="3">
        <v>0</v>
      </c>
      <c r="G82" s="3">
        <v>0</v>
      </c>
      <c r="H82" s="3">
        <v>39681</v>
      </c>
      <c r="I82" s="3">
        <v>970889</v>
      </c>
      <c r="J82" s="3">
        <v>1009724</v>
      </c>
      <c r="K82" s="3">
        <v>1050113</v>
      </c>
    </row>
    <row r="83" spans="1:11" ht="13.5" hidden="1">
      <c r="A83" s="1" t="s">
        <v>72</v>
      </c>
      <c r="B83" s="3">
        <v>2615597000</v>
      </c>
      <c r="C83" s="3">
        <v>2943986000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3">
        <v>0</v>
      </c>
      <c r="J83" s="3">
        <v>0</v>
      </c>
      <c r="K83" s="3">
        <v>0</v>
      </c>
    </row>
    <row r="84" spans="1:11" ht="13.5" hidden="1">
      <c r="A84" s="1" t="s">
        <v>73</v>
      </c>
      <c r="B84" s="3">
        <v>0</v>
      </c>
      <c r="C84" s="3">
        <v>0</v>
      </c>
      <c r="D84" s="3">
        <v>97899320</v>
      </c>
      <c r="E84" s="3">
        <v>103087984</v>
      </c>
      <c r="F84" s="3">
        <v>103087984</v>
      </c>
      <c r="G84" s="3">
        <v>103087984</v>
      </c>
      <c r="H84" s="3">
        <v>103087984</v>
      </c>
      <c r="I84" s="3">
        <v>107211504</v>
      </c>
      <c r="J84" s="3">
        <v>111499963</v>
      </c>
      <c r="K84" s="3">
        <v>115959962</v>
      </c>
    </row>
    <row r="85" spans="1:11" ht="13.5" hidden="1">
      <c r="A85" s="1" t="s">
        <v>74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11" width="9.7109375" style="0" customWidth="1"/>
  </cols>
  <sheetData>
    <row r="1" spans="1:11" ht="18" customHeight="1">
      <c r="A1" s="109" t="s">
        <v>77</v>
      </c>
      <c r="B1" s="110"/>
      <c r="C1" s="110"/>
      <c r="D1" s="111"/>
      <c r="E1" s="111"/>
      <c r="F1" s="111"/>
      <c r="G1" s="111"/>
      <c r="H1" s="111"/>
      <c r="I1" s="111"/>
      <c r="J1" s="111"/>
      <c r="K1" s="111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12" t="s">
        <v>5</v>
      </c>
      <c r="F2" s="113"/>
      <c r="G2" s="113"/>
      <c r="H2" s="113"/>
      <c r="I2" s="114" t="s">
        <v>6</v>
      </c>
      <c r="J2" s="115"/>
      <c r="K2" s="116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9</v>
      </c>
      <c r="E3" s="13" t="s">
        <v>10</v>
      </c>
      <c r="F3" s="14" t="s">
        <v>11</v>
      </c>
      <c r="G3" s="15" t="s">
        <v>12</v>
      </c>
      <c r="H3" s="16" t="s">
        <v>13</v>
      </c>
      <c r="I3" s="13" t="s">
        <v>14</v>
      </c>
      <c r="J3" s="14" t="s">
        <v>15</v>
      </c>
      <c r="K3" s="15" t="s">
        <v>16</v>
      </c>
    </row>
    <row r="4" spans="1:11" ht="12.75">
      <c r="A4" s="17" t="s">
        <v>17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2.75">
      <c r="A5" s="22" t="s">
        <v>18</v>
      </c>
      <c r="B5" s="6">
        <v>7608108</v>
      </c>
      <c r="C5" s="6">
        <v>7638364</v>
      </c>
      <c r="D5" s="23">
        <v>7451017</v>
      </c>
      <c r="E5" s="24">
        <v>5349624</v>
      </c>
      <c r="F5" s="6">
        <v>5349624</v>
      </c>
      <c r="G5" s="25">
        <v>5349624</v>
      </c>
      <c r="H5" s="26">
        <v>7693553</v>
      </c>
      <c r="I5" s="24">
        <v>5627805</v>
      </c>
      <c r="J5" s="6">
        <v>5919078</v>
      </c>
      <c r="K5" s="25">
        <v>6225423</v>
      </c>
    </row>
    <row r="6" spans="1:11" ht="12.75">
      <c r="A6" s="22" t="s">
        <v>19</v>
      </c>
      <c r="B6" s="6">
        <v>40079559</v>
      </c>
      <c r="C6" s="6">
        <v>36574915</v>
      </c>
      <c r="D6" s="23">
        <v>59163555</v>
      </c>
      <c r="E6" s="24">
        <v>62278227</v>
      </c>
      <c r="F6" s="6">
        <v>62278227</v>
      </c>
      <c r="G6" s="25">
        <v>62278227</v>
      </c>
      <c r="H6" s="26">
        <v>22128249</v>
      </c>
      <c r="I6" s="24">
        <v>56749387</v>
      </c>
      <c r="J6" s="6">
        <v>64009864</v>
      </c>
      <c r="K6" s="25">
        <v>66690289</v>
      </c>
    </row>
    <row r="7" spans="1:11" ht="12.75">
      <c r="A7" s="22" t="s">
        <v>20</v>
      </c>
      <c r="B7" s="6">
        <v>293895</v>
      </c>
      <c r="C7" s="6">
        <v>43794</v>
      </c>
      <c r="D7" s="23">
        <v>102854</v>
      </c>
      <c r="E7" s="24">
        <v>50000</v>
      </c>
      <c r="F7" s="6">
        <v>50000</v>
      </c>
      <c r="G7" s="25">
        <v>50000</v>
      </c>
      <c r="H7" s="26">
        <v>3486</v>
      </c>
      <c r="I7" s="24">
        <v>52600</v>
      </c>
      <c r="J7" s="6">
        <v>55335</v>
      </c>
      <c r="K7" s="25">
        <v>58213</v>
      </c>
    </row>
    <row r="8" spans="1:11" ht="12.75">
      <c r="A8" s="22" t="s">
        <v>21</v>
      </c>
      <c r="B8" s="6">
        <v>69149156</v>
      </c>
      <c r="C8" s="6">
        <v>69313842</v>
      </c>
      <c r="D8" s="23">
        <v>104700278</v>
      </c>
      <c r="E8" s="24">
        <v>97217900</v>
      </c>
      <c r="F8" s="6">
        <v>97217900</v>
      </c>
      <c r="G8" s="25">
        <v>97217900</v>
      </c>
      <c r="H8" s="26">
        <v>82765840</v>
      </c>
      <c r="I8" s="24">
        <v>96904350</v>
      </c>
      <c r="J8" s="6">
        <v>104595250</v>
      </c>
      <c r="K8" s="25">
        <v>114679800</v>
      </c>
    </row>
    <row r="9" spans="1:11" ht="12.75">
      <c r="A9" s="22" t="s">
        <v>22</v>
      </c>
      <c r="B9" s="6">
        <v>42549086</v>
      </c>
      <c r="C9" s="6">
        <v>56114291</v>
      </c>
      <c r="D9" s="23">
        <v>62187345</v>
      </c>
      <c r="E9" s="24">
        <v>67521453</v>
      </c>
      <c r="F9" s="6">
        <v>67521453</v>
      </c>
      <c r="G9" s="25">
        <v>67521453</v>
      </c>
      <c r="H9" s="26">
        <v>29693356</v>
      </c>
      <c r="I9" s="24">
        <v>76705181</v>
      </c>
      <c r="J9" s="6">
        <v>69549719</v>
      </c>
      <c r="K9" s="25">
        <v>73284638</v>
      </c>
    </row>
    <row r="10" spans="1:11" ht="20.25">
      <c r="A10" s="27" t="s">
        <v>97</v>
      </c>
      <c r="B10" s="28">
        <f>SUM(B5:B9)</f>
        <v>159679804</v>
      </c>
      <c r="C10" s="29">
        <f aca="true" t="shared" si="0" ref="C10:K10">SUM(C5:C9)</f>
        <v>169685206</v>
      </c>
      <c r="D10" s="30">
        <f t="shared" si="0"/>
        <v>233605049</v>
      </c>
      <c r="E10" s="28">
        <f t="shared" si="0"/>
        <v>232417204</v>
      </c>
      <c r="F10" s="29">
        <f t="shared" si="0"/>
        <v>232417204</v>
      </c>
      <c r="G10" s="31">
        <f t="shared" si="0"/>
        <v>232417204</v>
      </c>
      <c r="H10" s="32">
        <f t="shared" si="0"/>
        <v>142284484</v>
      </c>
      <c r="I10" s="28">
        <f t="shared" si="0"/>
        <v>236039323</v>
      </c>
      <c r="J10" s="29">
        <f t="shared" si="0"/>
        <v>244129246</v>
      </c>
      <c r="K10" s="31">
        <f t="shared" si="0"/>
        <v>260938363</v>
      </c>
    </row>
    <row r="11" spans="1:11" ht="12.75">
      <c r="A11" s="22" t="s">
        <v>23</v>
      </c>
      <c r="B11" s="6">
        <v>45207676</v>
      </c>
      <c r="C11" s="6">
        <v>46600417</v>
      </c>
      <c r="D11" s="23">
        <v>58292261</v>
      </c>
      <c r="E11" s="24">
        <v>52797297</v>
      </c>
      <c r="F11" s="6">
        <v>52797297</v>
      </c>
      <c r="G11" s="25">
        <v>52797297</v>
      </c>
      <c r="H11" s="26">
        <v>65585533</v>
      </c>
      <c r="I11" s="24">
        <v>56311775</v>
      </c>
      <c r="J11" s="6">
        <v>60052220</v>
      </c>
      <c r="K11" s="25">
        <v>64041181</v>
      </c>
    </row>
    <row r="12" spans="1:11" ht="12.75">
      <c r="A12" s="22" t="s">
        <v>24</v>
      </c>
      <c r="B12" s="6">
        <v>4947760</v>
      </c>
      <c r="C12" s="6">
        <v>6308215</v>
      </c>
      <c r="D12" s="23">
        <v>4637295</v>
      </c>
      <c r="E12" s="24">
        <v>3791681</v>
      </c>
      <c r="F12" s="6">
        <v>3791681</v>
      </c>
      <c r="G12" s="25">
        <v>3791681</v>
      </c>
      <c r="H12" s="26">
        <v>4715255</v>
      </c>
      <c r="I12" s="24">
        <v>4045723</v>
      </c>
      <c r="J12" s="6">
        <v>4314765</v>
      </c>
      <c r="K12" s="25">
        <v>4601696</v>
      </c>
    </row>
    <row r="13" spans="1:11" ht="12.75">
      <c r="A13" s="22" t="s">
        <v>98</v>
      </c>
      <c r="B13" s="6">
        <v>42450896</v>
      </c>
      <c r="C13" s="6">
        <v>43204677</v>
      </c>
      <c r="D13" s="23">
        <v>29164845</v>
      </c>
      <c r="E13" s="24">
        <v>45209784</v>
      </c>
      <c r="F13" s="6">
        <v>45209784</v>
      </c>
      <c r="G13" s="25">
        <v>45209784</v>
      </c>
      <c r="H13" s="26">
        <v>-708981</v>
      </c>
      <c r="I13" s="24">
        <v>46435116</v>
      </c>
      <c r="J13" s="6">
        <v>48897081</v>
      </c>
      <c r="K13" s="25">
        <v>51489621</v>
      </c>
    </row>
    <row r="14" spans="1:11" ht="12.75">
      <c r="A14" s="22" t="s">
        <v>25</v>
      </c>
      <c r="B14" s="6">
        <v>4146583</v>
      </c>
      <c r="C14" s="6">
        <v>3888581</v>
      </c>
      <c r="D14" s="23">
        <v>4692627</v>
      </c>
      <c r="E14" s="24">
        <v>560728</v>
      </c>
      <c r="F14" s="6">
        <v>560728</v>
      </c>
      <c r="G14" s="25">
        <v>560728</v>
      </c>
      <c r="H14" s="26">
        <v>1574738</v>
      </c>
      <c r="I14" s="24">
        <v>560728</v>
      </c>
      <c r="J14" s="6">
        <v>591007</v>
      </c>
      <c r="K14" s="25">
        <v>622922</v>
      </c>
    </row>
    <row r="15" spans="1:11" ht="12.75">
      <c r="A15" s="22" t="s">
        <v>26</v>
      </c>
      <c r="B15" s="6">
        <v>47080592</v>
      </c>
      <c r="C15" s="6">
        <v>31428933</v>
      </c>
      <c r="D15" s="23">
        <v>33723911</v>
      </c>
      <c r="E15" s="24">
        <v>41971969</v>
      </c>
      <c r="F15" s="6">
        <v>41971969</v>
      </c>
      <c r="G15" s="25">
        <v>41971969</v>
      </c>
      <c r="H15" s="26">
        <v>32215534</v>
      </c>
      <c r="I15" s="24">
        <v>42563623</v>
      </c>
      <c r="J15" s="6">
        <v>44784669</v>
      </c>
      <c r="K15" s="25">
        <v>47121623</v>
      </c>
    </row>
    <row r="16" spans="1:11" ht="12.75">
      <c r="A16" s="22" t="s">
        <v>21</v>
      </c>
      <c r="B16" s="6">
        <v>0</v>
      </c>
      <c r="C16" s="6">
        <v>0</v>
      </c>
      <c r="D16" s="23">
        <v>1453446</v>
      </c>
      <c r="E16" s="24">
        <v>6240213</v>
      </c>
      <c r="F16" s="6">
        <v>6240213</v>
      </c>
      <c r="G16" s="25">
        <v>6240213</v>
      </c>
      <c r="H16" s="26">
        <v>1689810</v>
      </c>
      <c r="I16" s="24">
        <v>4122041</v>
      </c>
      <c r="J16" s="6">
        <v>4344923</v>
      </c>
      <c r="K16" s="25">
        <v>4579861</v>
      </c>
    </row>
    <row r="17" spans="1:11" ht="12.75">
      <c r="A17" s="22" t="s">
        <v>27</v>
      </c>
      <c r="B17" s="6">
        <v>71724106</v>
      </c>
      <c r="C17" s="6">
        <v>88650763</v>
      </c>
      <c r="D17" s="23">
        <v>126206176</v>
      </c>
      <c r="E17" s="24">
        <v>71310082</v>
      </c>
      <c r="F17" s="6">
        <v>71310082</v>
      </c>
      <c r="G17" s="25">
        <v>71310082</v>
      </c>
      <c r="H17" s="26">
        <v>50624772</v>
      </c>
      <c r="I17" s="24">
        <v>59361890</v>
      </c>
      <c r="J17" s="6">
        <v>64658917</v>
      </c>
      <c r="K17" s="25">
        <v>68133455</v>
      </c>
    </row>
    <row r="18" spans="1:11" ht="12.75">
      <c r="A18" s="33" t="s">
        <v>28</v>
      </c>
      <c r="B18" s="34">
        <f>SUM(B11:B17)</f>
        <v>215557613</v>
      </c>
      <c r="C18" s="35">
        <f aca="true" t="shared" si="1" ref="C18:K18">SUM(C11:C17)</f>
        <v>220081586</v>
      </c>
      <c r="D18" s="36">
        <f t="shared" si="1"/>
        <v>258170561</v>
      </c>
      <c r="E18" s="34">
        <f t="shared" si="1"/>
        <v>221881754</v>
      </c>
      <c r="F18" s="35">
        <f t="shared" si="1"/>
        <v>221881754</v>
      </c>
      <c r="G18" s="37">
        <f t="shared" si="1"/>
        <v>221881754</v>
      </c>
      <c r="H18" s="38">
        <f t="shared" si="1"/>
        <v>155696661</v>
      </c>
      <c r="I18" s="34">
        <f t="shared" si="1"/>
        <v>213400896</v>
      </c>
      <c r="J18" s="35">
        <f t="shared" si="1"/>
        <v>227643582</v>
      </c>
      <c r="K18" s="37">
        <f t="shared" si="1"/>
        <v>240590359</v>
      </c>
    </row>
    <row r="19" spans="1:11" ht="12.75">
      <c r="A19" s="33" t="s">
        <v>29</v>
      </c>
      <c r="B19" s="39">
        <f>+B10-B18</f>
        <v>-55877809</v>
      </c>
      <c r="C19" s="40">
        <f aca="true" t="shared" si="2" ref="C19:K19">+C10-C18</f>
        <v>-50396380</v>
      </c>
      <c r="D19" s="41">
        <f t="shared" si="2"/>
        <v>-24565512</v>
      </c>
      <c r="E19" s="39">
        <f t="shared" si="2"/>
        <v>10535450</v>
      </c>
      <c r="F19" s="40">
        <f t="shared" si="2"/>
        <v>10535450</v>
      </c>
      <c r="G19" s="42">
        <f t="shared" si="2"/>
        <v>10535450</v>
      </c>
      <c r="H19" s="43">
        <f t="shared" si="2"/>
        <v>-13412177</v>
      </c>
      <c r="I19" s="39">
        <f t="shared" si="2"/>
        <v>22638427</v>
      </c>
      <c r="J19" s="40">
        <f t="shared" si="2"/>
        <v>16485664</v>
      </c>
      <c r="K19" s="42">
        <f t="shared" si="2"/>
        <v>20348004</v>
      </c>
    </row>
    <row r="20" spans="1:11" ht="20.25">
      <c r="A20" s="44" t="s">
        <v>30</v>
      </c>
      <c r="B20" s="45">
        <v>21259153</v>
      </c>
      <c r="C20" s="46">
        <v>32101889</v>
      </c>
      <c r="D20" s="47">
        <v>0</v>
      </c>
      <c r="E20" s="45">
        <v>0</v>
      </c>
      <c r="F20" s="46">
        <v>0</v>
      </c>
      <c r="G20" s="48">
        <v>0</v>
      </c>
      <c r="H20" s="49">
        <v>0</v>
      </c>
      <c r="I20" s="45">
        <v>0</v>
      </c>
      <c r="J20" s="46">
        <v>0</v>
      </c>
      <c r="K20" s="48">
        <v>0</v>
      </c>
    </row>
    <row r="21" spans="1:11" ht="12.75">
      <c r="A21" s="22" t="s">
        <v>99</v>
      </c>
      <c r="B21" s="50">
        <v>0</v>
      </c>
      <c r="C21" s="51">
        <v>0</v>
      </c>
      <c r="D21" s="52">
        <v>0</v>
      </c>
      <c r="E21" s="50">
        <v>0</v>
      </c>
      <c r="F21" s="51">
        <v>0</v>
      </c>
      <c r="G21" s="53">
        <v>0</v>
      </c>
      <c r="H21" s="54">
        <v>0</v>
      </c>
      <c r="I21" s="50">
        <v>0</v>
      </c>
      <c r="J21" s="51">
        <v>0</v>
      </c>
      <c r="K21" s="53">
        <v>0</v>
      </c>
    </row>
    <row r="22" spans="1:11" ht="12.75">
      <c r="A22" s="55" t="s">
        <v>100</v>
      </c>
      <c r="B22" s="56">
        <f>SUM(B19:B21)</f>
        <v>-34618656</v>
      </c>
      <c r="C22" s="57">
        <f aca="true" t="shared" si="3" ref="C22:K22">SUM(C19:C21)</f>
        <v>-18294491</v>
      </c>
      <c r="D22" s="58">
        <f t="shared" si="3"/>
        <v>-24565512</v>
      </c>
      <c r="E22" s="56">
        <f t="shared" si="3"/>
        <v>10535450</v>
      </c>
      <c r="F22" s="57">
        <f t="shared" si="3"/>
        <v>10535450</v>
      </c>
      <c r="G22" s="59">
        <f t="shared" si="3"/>
        <v>10535450</v>
      </c>
      <c r="H22" s="60">
        <f t="shared" si="3"/>
        <v>-13412177</v>
      </c>
      <c r="I22" s="56">
        <f t="shared" si="3"/>
        <v>22638427</v>
      </c>
      <c r="J22" s="57">
        <f t="shared" si="3"/>
        <v>16485664</v>
      </c>
      <c r="K22" s="59">
        <f t="shared" si="3"/>
        <v>20348004</v>
      </c>
    </row>
    <row r="23" spans="1:11" ht="12.75">
      <c r="A23" s="61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2.75">
      <c r="A24" s="62" t="s">
        <v>32</v>
      </c>
      <c r="B24" s="39">
        <f>SUM(B22:B23)</f>
        <v>-34618656</v>
      </c>
      <c r="C24" s="40">
        <f aca="true" t="shared" si="4" ref="C24:K24">SUM(C22:C23)</f>
        <v>-18294491</v>
      </c>
      <c r="D24" s="41">
        <f t="shared" si="4"/>
        <v>-24565512</v>
      </c>
      <c r="E24" s="39">
        <f t="shared" si="4"/>
        <v>10535450</v>
      </c>
      <c r="F24" s="40">
        <f t="shared" si="4"/>
        <v>10535450</v>
      </c>
      <c r="G24" s="42">
        <f t="shared" si="4"/>
        <v>10535450</v>
      </c>
      <c r="H24" s="43">
        <f t="shared" si="4"/>
        <v>-13412177</v>
      </c>
      <c r="I24" s="39">
        <f t="shared" si="4"/>
        <v>22638427</v>
      </c>
      <c r="J24" s="40">
        <f t="shared" si="4"/>
        <v>16485664</v>
      </c>
      <c r="K24" s="42">
        <f t="shared" si="4"/>
        <v>20348004</v>
      </c>
    </row>
    <row r="25" spans="1:11" ht="4.5" customHeight="1">
      <c r="A25" s="63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2.75">
      <c r="A26" s="64" t="s">
        <v>101</v>
      </c>
      <c r="B26" s="65"/>
      <c r="C26" s="66"/>
      <c r="D26" s="67"/>
      <c r="E26" s="65"/>
      <c r="F26" s="66"/>
      <c r="G26" s="67"/>
      <c r="H26" s="68"/>
      <c r="I26" s="65"/>
      <c r="J26" s="66"/>
      <c r="K26" s="67"/>
    </row>
    <row r="27" spans="1:11" ht="12.75">
      <c r="A27" s="33" t="s">
        <v>33</v>
      </c>
      <c r="B27" s="7">
        <v>50502720</v>
      </c>
      <c r="C27" s="7">
        <v>47735514</v>
      </c>
      <c r="D27" s="69">
        <v>1076560694</v>
      </c>
      <c r="E27" s="70">
        <v>59122400</v>
      </c>
      <c r="F27" s="7">
        <v>59122400</v>
      </c>
      <c r="G27" s="71">
        <v>59122400</v>
      </c>
      <c r="H27" s="72">
        <v>39967632</v>
      </c>
      <c r="I27" s="70">
        <v>24555000</v>
      </c>
      <c r="J27" s="7">
        <v>25660000</v>
      </c>
      <c r="K27" s="71">
        <v>27470000</v>
      </c>
    </row>
    <row r="28" spans="1:11" ht="12.75">
      <c r="A28" s="73" t="s">
        <v>34</v>
      </c>
      <c r="B28" s="6">
        <v>48677390</v>
      </c>
      <c r="C28" s="6">
        <v>23411962</v>
      </c>
      <c r="D28" s="23">
        <v>0</v>
      </c>
      <c r="E28" s="24">
        <v>0</v>
      </c>
      <c r="F28" s="6">
        <v>0</v>
      </c>
      <c r="G28" s="25">
        <v>0</v>
      </c>
      <c r="H28" s="26">
        <v>0</v>
      </c>
      <c r="I28" s="24">
        <v>0</v>
      </c>
      <c r="J28" s="6">
        <v>0</v>
      </c>
      <c r="K28" s="25">
        <v>0</v>
      </c>
    </row>
    <row r="29" spans="1:11" ht="12.75">
      <c r="A29" s="22"/>
      <c r="B29" s="6"/>
      <c r="C29" s="6"/>
      <c r="D29" s="23"/>
      <c r="E29" s="24"/>
      <c r="F29" s="6"/>
      <c r="G29" s="25"/>
      <c r="H29" s="26"/>
      <c r="I29" s="24"/>
      <c r="J29" s="6"/>
      <c r="K29" s="25"/>
    </row>
    <row r="30" spans="1:11" ht="12.75">
      <c r="A30" s="22" t="s">
        <v>35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2.75">
      <c r="A31" s="22" t="s">
        <v>36</v>
      </c>
      <c r="B31" s="6">
        <v>1825330</v>
      </c>
      <c r="C31" s="6">
        <v>24323552</v>
      </c>
      <c r="D31" s="23">
        <v>0</v>
      </c>
      <c r="E31" s="24">
        <v>0</v>
      </c>
      <c r="F31" s="6">
        <v>0</v>
      </c>
      <c r="G31" s="25">
        <v>0</v>
      </c>
      <c r="H31" s="26">
        <v>0</v>
      </c>
      <c r="I31" s="24">
        <v>0</v>
      </c>
      <c r="J31" s="6">
        <v>0</v>
      </c>
      <c r="K31" s="25">
        <v>0</v>
      </c>
    </row>
    <row r="32" spans="1:11" ht="12.75">
      <c r="A32" s="33" t="s">
        <v>37</v>
      </c>
      <c r="B32" s="7">
        <f>SUM(B28:B31)</f>
        <v>50502720</v>
      </c>
      <c r="C32" s="7">
        <f aca="true" t="shared" si="5" ref="C32:K32">SUM(C28:C31)</f>
        <v>47735514</v>
      </c>
      <c r="D32" s="69">
        <f t="shared" si="5"/>
        <v>0</v>
      </c>
      <c r="E32" s="70">
        <f t="shared" si="5"/>
        <v>0</v>
      </c>
      <c r="F32" s="7">
        <f t="shared" si="5"/>
        <v>0</v>
      </c>
      <c r="G32" s="71">
        <f t="shared" si="5"/>
        <v>0</v>
      </c>
      <c r="H32" s="72">
        <f t="shared" si="5"/>
        <v>0</v>
      </c>
      <c r="I32" s="70">
        <f t="shared" si="5"/>
        <v>0</v>
      </c>
      <c r="J32" s="7">
        <f t="shared" si="5"/>
        <v>0</v>
      </c>
      <c r="K32" s="71">
        <f t="shared" si="5"/>
        <v>0</v>
      </c>
    </row>
    <row r="33" spans="1:11" ht="4.5" customHeight="1">
      <c r="A33" s="33"/>
      <c r="B33" s="74"/>
      <c r="C33" s="75"/>
      <c r="D33" s="76"/>
      <c r="E33" s="74"/>
      <c r="F33" s="75"/>
      <c r="G33" s="76"/>
      <c r="H33" s="77"/>
      <c r="I33" s="74"/>
      <c r="J33" s="75"/>
      <c r="K33" s="76"/>
    </row>
    <row r="34" spans="1:11" ht="12.75">
      <c r="A34" s="64" t="s">
        <v>38</v>
      </c>
      <c r="B34" s="65"/>
      <c r="C34" s="66"/>
      <c r="D34" s="67"/>
      <c r="E34" s="65"/>
      <c r="F34" s="66"/>
      <c r="G34" s="67"/>
      <c r="H34" s="68"/>
      <c r="I34" s="65"/>
      <c r="J34" s="66"/>
      <c r="K34" s="67"/>
    </row>
    <row r="35" spans="1:11" ht="12.75">
      <c r="A35" s="22" t="s">
        <v>39</v>
      </c>
      <c r="B35" s="6">
        <v>98743038</v>
      </c>
      <c r="C35" s="6">
        <v>126285023</v>
      </c>
      <c r="D35" s="23">
        <v>137361690</v>
      </c>
      <c r="E35" s="24">
        <v>0</v>
      </c>
      <c r="F35" s="6">
        <v>0</v>
      </c>
      <c r="G35" s="25">
        <v>0</v>
      </c>
      <c r="H35" s="26">
        <v>-30607550</v>
      </c>
      <c r="I35" s="24">
        <v>20522324</v>
      </c>
      <c r="J35" s="6">
        <v>-26441711</v>
      </c>
      <c r="K35" s="25">
        <v>-76445823</v>
      </c>
    </row>
    <row r="36" spans="1:11" ht="12.75">
      <c r="A36" s="22" t="s">
        <v>40</v>
      </c>
      <c r="B36" s="6">
        <v>601465432</v>
      </c>
      <c r="C36" s="6">
        <v>581421667</v>
      </c>
      <c r="D36" s="23">
        <v>589894879</v>
      </c>
      <c r="E36" s="24">
        <v>59122400</v>
      </c>
      <c r="F36" s="6">
        <v>59122400</v>
      </c>
      <c r="G36" s="25">
        <v>59122400</v>
      </c>
      <c r="H36" s="26">
        <v>-154012975</v>
      </c>
      <c r="I36" s="24">
        <v>635126357</v>
      </c>
      <c r="J36" s="6">
        <v>629611055</v>
      </c>
      <c r="K36" s="25">
        <v>624246061</v>
      </c>
    </row>
    <row r="37" spans="1:11" ht="12.75">
      <c r="A37" s="22" t="s">
        <v>41</v>
      </c>
      <c r="B37" s="6">
        <v>147573343</v>
      </c>
      <c r="C37" s="6">
        <v>175113055</v>
      </c>
      <c r="D37" s="23">
        <v>233998731</v>
      </c>
      <c r="E37" s="24">
        <v>0</v>
      </c>
      <c r="F37" s="6">
        <v>0</v>
      </c>
      <c r="G37" s="25">
        <v>0</v>
      </c>
      <c r="H37" s="26">
        <v>-181257229</v>
      </c>
      <c r="I37" s="24">
        <v>154591766</v>
      </c>
      <c r="J37" s="6">
        <v>154591766</v>
      </c>
      <c r="K37" s="25">
        <v>154591766</v>
      </c>
    </row>
    <row r="38" spans="1:11" ht="12.75">
      <c r="A38" s="22" t="s">
        <v>42</v>
      </c>
      <c r="B38" s="6">
        <v>16356000</v>
      </c>
      <c r="C38" s="6">
        <v>14609000</v>
      </c>
      <c r="D38" s="23">
        <v>844000</v>
      </c>
      <c r="E38" s="24">
        <v>0</v>
      </c>
      <c r="F38" s="6">
        <v>0</v>
      </c>
      <c r="G38" s="25">
        <v>0</v>
      </c>
      <c r="H38" s="26">
        <v>9907223</v>
      </c>
      <c r="I38" s="24">
        <v>86858349</v>
      </c>
      <c r="J38" s="6">
        <v>86858349</v>
      </c>
      <c r="K38" s="25">
        <v>86858349</v>
      </c>
    </row>
    <row r="39" spans="1:11" ht="12.75">
      <c r="A39" s="22" t="s">
        <v>43</v>
      </c>
      <c r="B39" s="6">
        <v>536279127</v>
      </c>
      <c r="C39" s="6">
        <v>517984635</v>
      </c>
      <c r="D39" s="23">
        <v>516979350</v>
      </c>
      <c r="E39" s="24">
        <v>48586950</v>
      </c>
      <c r="F39" s="6">
        <v>48586950</v>
      </c>
      <c r="G39" s="25">
        <v>48586950</v>
      </c>
      <c r="H39" s="26">
        <v>141645</v>
      </c>
      <c r="I39" s="24">
        <v>391560139</v>
      </c>
      <c r="J39" s="6">
        <v>345233565</v>
      </c>
      <c r="K39" s="25">
        <v>286002119</v>
      </c>
    </row>
    <row r="40" spans="1:11" ht="4.5" customHeight="1">
      <c r="A40" s="63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2.75">
      <c r="A41" s="64" t="s">
        <v>44</v>
      </c>
      <c r="B41" s="65"/>
      <c r="C41" s="66"/>
      <c r="D41" s="67"/>
      <c r="E41" s="65"/>
      <c r="F41" s="66"/>
      <c r="G41" s="67"/>
      <c r="H41" s="68"/>
      <c r="I41" s="65"/>
      <c r="J41" s="66"/>
      <c r="K41" s="67"/>
    </row>
    <row r="42" spans="1:11" ht="12.75">
      <c r="A42" s="22" t="s">
        <v>45</v>
      </c>
      <c r="B42" s="6">
        <v>24603743</v>
      </c>
      <c r="C42" s="6">
        <v>21241040</v>
      </c>
      <c r="D42" s="23">
        <v>-167411019</v>
      </c>
      <c r="E42" s="24">
        <v>-158555306</v>
      </c>
      <c r="F42" s="6">
        <v>-158555306</v>
      </c>
      <c r="G42" s="25">
        <v>-158555306</v>
      </c>
      <c r="H42" s="26">
        <v>-192022828</v>
      </c>
      <c r="I42" s="24">
        <v>-101259615</v>
      </c>
      <c r="J42" s="6">
        <v>-109328303</v>
      </c>
      <c r="K42" s="25">
        <v>-116418355</v>
      </c>
    </row>
    <row r="43" spans="1:11" ht="12.75">
      <c r="A43" s="22" t="s">
        <v>46</v>
      </c>
      <c r="B43" s="6">
        <v>-26091464</v>
      </c>
      <c r="C43" s="6">
        <v>-24087116</v>
      </c>
      <c r="D43" s="23">
        <v>0</v>
      </c>
      <c r="E43" s="24">
        <v>0</v>
      </c>
      <c r="F43" s="6">
        <v>0</v>
      </c>
      <c r="G43" s="25">
        <v>0</v>
      </c>
      <c r="H43" s="26">
        <v>0</v>
      </c>
      <c r="I43" s="24">
        <v>0</v>
      </c>
      <c r="J43" s="6">
        <v>0</v>
      </c>
      <c r="K43" s="25">
        <v>0</v>
      </c>
    </row>
    <row r="44" spans="1:11" ht="12.75">
      <c r="A44" s="22" t="s">
        <v>47</v>
      </c>
      <c r="B44" s="6">
        <v>3062345</v>
      </c>
      <c r="C44" s="6">
        <v>0</v>
      </c>
      <c r="D44" s="23">
        <v>1920216</v>
      </c>
      <c r="E44" s="24">
        <v>-1920216</v>
      </c>
      <c r="F44" s="6">
        <v>0</v>
      </c>
      <c r="G44" s="25">
        <v>0</v>
      </c>
      <c r="H44" s="26">
        <v>2835516</v>
      </c>
      <c r="I44" s="24">
        <v>1975246</v>
      </c>
      <c r="J44" s="6">
        <v>0</v>
      </c>
      <c r="K44" s="25">
        <v>0</v>
      </c>
    </row>
    <row r="45" spans="1:11" ht="12.75">
      <c r="A45" s="33" t="s">
        <v>48</v>
      </c>
      <c r="B45" s="7">
        <v>3487379</v>
      </c>
      <c r="C45" s="7">
        <v>641303</v>
      </c>
      <c r="D45" s="69">
        <v>-165490803</v>
      </c>
      <c r="E45" s="70">
        <v>-160475522</v>
      </c>
      <c r="F45" s="7">
        <v>-158555306</v>
      </c>
      <c r="G45" s="71">
        <v>-158555306</v>
      </c>
      <c r="H45" s="72">
        <v>-189187312</v>
      </c>
      <c r="I45" s="70">
        <v>-98256840</v>
      </c>
      <c r="J45" s="7">
        <v>-138995693</v>
      </c>
      <c r="K45" s="71">
        <v>-180415432</v>
      </c>
    </row>
    <row r="46" spans="1:11" ht="4.5" customHeight="1">
      <c r="A46" s="63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2.75">
      <c r="A47" s="64" t="s">
        <v>49</v>
      </c>
      <c r="B47" s="65">
        <v>0</v>
      </c>
      <c r="C47" s="66">
        <v>0</v>
      </c>
      <c r="D47" s="67">
        <v>0</v>
      </c>
      <c r="E47" s="65">
        <v>0</v>
      </c>
      <c r="F47" s="66">
        <v>0</v>
      </c>
      <c r="G47" s="67">
        <v>0</v>
      </c>
      <c r="H47" s="68">
        <v>0</v>
      </c>
      <c r="I47" s="65">
        <v>0</v>
      </c>
      <c r="J47" s="66">
        <v>0</v>
      </c>
      <c r="K47" s="67">
        <v>0</v>
      </c>
    </row>
    <row r="48" spans="1:11" ht="12.75">
      <c r="A48" s="22" t="s">
        <v>50</v>
      </c>
      <c r="B48" s="6">
        <v>4564797</v>
      </c>
      <c r="C48" s="6">
        <v>1783158</v>
      </c>
      <c r="D48" s="23">
        <v>2670899</v>
      </c>
      <c r="E48" s="24">
        <v>0</v>
      </c>
      <c r="F48" s="6">
        <v>0</v>
      </c>
      <c r="G48" s="25">
        <v>0</v>
      </c>
      <c r="H48" s="26">
        <v>-35645042</v>
      </c>
      <c r="I48" s="24">
        <v>-29667390</v>
      </c>
      <c r="J48" s="6">
        <v>-63997077</v>
      </c>
      <c r="K48" s="25">
        <v>-100701704</v>
      </c>
    </row>
    <row r="49" spans="1:11" ht="12.75">
      <c r="A49" s="22" t="s">
        <v>51</v>
      </c>
      <c r="B49" s="6">
        <f>+B75</f>
        <v>103864316.99058233</v>
      </c>
      <c r="C49" s="6">
        <f aca="true" t="shared" si="6" ref="C49:K49">+C75</f>
        <v>120482826.83155951</v>
      </c>
      <c r="D49" s="23">
        <f t="shared" si="6"/>
        <v>197613151</v>
      </c>
      <c r="E49" s="24">
        <f t="shared" si="6"/>
        <v>-20470682</v>
      </c>
      <c r="F49" s="6">
        <f t="shared" si="6"/>
        <v>0</v>
      </c>
      <c r="G49" s="25">
        <f t="shared" si="6"/>
        <v>0</v>
      </c>
      <c r="H49" s="26">
        <f t="shared" si="6"/>
        <v>-184035128.38492623</v>
      </c>
      <c r="I49" s="24">
        <f t="shared" si="6"/>
        <v>88718621.20665362</v>
      </c>
      <c r="J49" s="6">
        <f t="shared" si="6"/>
        <v>89776413.71334311</v>
      </c>
      <c r="K49" s="25">
        <f t="shared" si="6"/>
        <v>89621886.5068117</v>
      </c>
    </row>
    <row r="50" spans="1:11" ht="12.75">
      <c r="A50" s="33" t="s">
        <v>52</v>
      </c>
      <c r="B50" s="7">
        <f>+B48-B49</f>
        <v>-99299519.99058233</v>
      </c>
      <c r="C50" s="7">
        <f aca="true" t="shared" si="7" ref="C50:K50">+C48-C49</f>
        <v>-118699668.83155951</v>
      </c>
      <c r="D50" s="69">
        <f t="shared" si="7"/>
        <v>-194942252</v>
      </c>
      <c r="E50" s="70">
        <f t="shared" si="7"/>
        <v>20470682</v>
      </c>
      <c r="F50" s="7">
        <f t="shared" si="7"/>
        <v>0</v>
      </c>
      <c r="G50" s="71">
        <f t="shared" si="7"/>
        <v>0</v>
      </c>
      <c r="H50" s="72">
        <f t="shared" si="7"/>
        <v>148390086.38492623</v>
      </c>
      <c r="I50" s="70">
        <f t="shared" si="7"/>
        <v>-118386011.20665362</v>
      </c>
      <c r="J50" s="7">
        <f t="shared" si="7"/>
        <v>-153773490.7133431</v>
      </c>
      <c r="K50" s="71">
        <f t="shared" si="7"/>
        <v>-190323590.50681168</v>
      </c>
    </row>
    <row r="51" spans="1:11" ht="4.5" customHeight="1">
      <c r="A51" s="78"/>
      <c r="B51" s="79"/>
      <c r="C51" s="80"/>
      <c r="D51" s="81"/>
      <c r="E51" s="79"/>
      <c r="F51" s="80"/>
      <c r="G51" s="81"/>
      <c r="H51" s="82"/>
      <c r="I51" s="79"/>
      <c r="J51" s="80"/>
      <c r="K51" s="81"/>
    </row>
    <row r="52" spans="1:11" ht="12.75">
      <c r="A52" s="64" t="s">
        <v>53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2.75">
      <c r="A53" s="22" t="s">
        <v>54</v>
      </c>
      <c r="B53" s="6">
        <v>601441775</v>
      </c>
      <c r="C53" s="6">
        <v>581396470</v>
      </c>
      <c r="D53" s="23">
        <v>589894879</v>
      </c>
      <c r="E53" s="24">
        <v>59122400</v>
      </c>
      <c r="F53" s="6">
        <v>59122400</v>
      </c>
      <c r="G53" s="25">
        <v>59122400</v>
      </c>
      <c r="H53" s="26">
        <v>-154012975</v>
      </c>
      <c r="I53" s="24">
        <v>635126357</v>
      </c>
      <c r="J53" s="6">
        <v>629611055</v>
      </c>
      <c r="K53" s="25">
        <v>624246061</v>
      </c>
    </row>
    <row r="54" spans="1:11" ht="12.75">
      <c r="A54" s="22" t="s">
        <v>55</v>
      </c>
      <c r="B54" s="6">
        <v>42450896</v>
      </c>
      <c r="C54" s="6">
        <v>43204677</v>
      </c>
      <c r="D54" s="23">
        <v>0</v>
      </c>
      <c r="E54" s="24">
        <v>45204828</v>
      </c>
      <c r="F54" s="6">
        <v>45204828</v>
      </c>
      <c r="G54" s="25">
        <v>45204828</v>
      </c>
      <c r="H54" s="26">
        <v>0</v>
      </c>
      <c r="I54" s="24">
        <v>46430160</v>
      </c>
      <c r="J54" s="6">
        <v>48891857</v>
      </c>
      <c r="K54" s="25">
        <v>51484115</v>
      </c>
    </row>
    <row r="55" spans="1:11" ht="12.75">
      <c r="A55" s="22" t="s">
        <v>56</v>
      </c>
      <c r="B55" s="6">
        <v>0</v>
      </c>
      <c r="C55" s="6">
        <v>0</v>
      </c>
      <c r="D55" s="23">
        <v>415457889</v>
      </c>
      <c r="E55" s="24">
        <v>0</v>
      </c>
      <c r="F55" s="6">
        <v>0</v>
      </c>
      <c r="G55" s="25">
        <v>0</v>
      </c>
      <c r="H55" s="26">
        <v>0</v>
      </c>
      <c r="I55" s="24">
        <v>0</v>
      </c>
      <c r="J55" s="6">
        <v>0</v>
      </c>
      <c r="K55" s="25">
        <v>0</v>
      </c>
    </row>
    <row r="56" spans="1:11" ht="12.75">
      <c r="A56" s="22" t="s">
        <v>57</v>
      </c>
      <c r="B56" s="6">
        <v>17171740</v>
      </c>
      <c r="C56" s="6">
        <v>25690632</v>
      </c>
      <c r="D56" s="23">
        <v>0</v>
      </c>
      <c r="E56" s="24">
        <v>0</v>
      </c>
      <c r="F56" s="6">
        <v>0</v>
      </c>
      <c r="G56" s="25">
        <v>0</v>
      </c>
      <c r="H56" s="26">
        <v>0</v>
      </c>
      <c r="I56" s="24">
        <v>0</v>
      </c>
      <c r="J56" s="6">
        <v>0</v>
      </c>
      <c r="K56" s="25">
        <v>0</v>
      </c>
    </row>
    <row r="57" spans="1:11" ht="4.5" customHeight="1">
      <c r="A57" s="83"/>
      <c r="B57" s="84"/>
      <c r="C57" s="85"/>
      <c r="D57" s="86"/>
      <c r="E57" s="84"/>
      <c r="F57" s="85"/>
      <c r="G57" s="86"/>
      <c r="H57" s="87"/>
      <c r="I57" s="84"/>
      <c r="J57" s="85"/>
      <c r="K57" s="86"/>
    </row>
    <row r="58" spans="1:11" ht="12.75">
      <c r="A58" s="64" t="s">
        <v>58</v>
      </c>
      <c r="B58" s="18"/>
      <c r="C58" s="19"/>
      <c r="D58" s="20"/>
      <c r="E58" s="18"/>
      <c r="F58" s="19"/>
      <c r="G58" s="20"/>
      <c r="H58" s="21"/>
      <c r="I58" s="88"/>
      <c r="J58" s="6"/>
      <c r="K58" s="89"/>
    </row>
    <row r="59" spans="1:11" ht="12.75">
      <c r="A59" s="90" t="s">
        <v>59</v>
      </c>
      <c r="B59" s="6">
        <v>0</v>
      </c>
      <c r="C59" s="6">
        <v>0</v>
      </c>
      <c r="D59" s="23">
        <v>0</v>
      </c>
      <c r="E59" s="24">
        <v>6458564</v>
      </c>
      <c r="F59" s="6">
        <v>6458564</v>
      </c>
      <c r="G59" s="25">
        <v>6458564</v>
      </c>
      <c r="H59" s="26">
        <v>6458564</v>
      </c>
      <c r="I59" s="24">
        <v>6794409</v>
      </c>
      <c r="J59" s="6">
        <v>7153568</v>
      </c>
      <c r="K59" s="25">
        <v>7531718</v>
      </c>
    </row>
    <row r="60" spans="1:11" ht="12.75">
      <c r="A60" s="90" t="s">
        <v>60</v>
      </c>
      <c r="B60" s="6">
        <v>0</v>
      </c>
      <c r="C60" s="6">
        <v>0</v>
      </c>
      <c r="D60" s="23">
        <v>0</v>
      </c>
      <c r="E60" s="24">
        <v>8249827</v>
      </c>
      <c r="F60" s="6">
        <v>8249832</v>
      </c>
      <c r="G60" s="25">
        <v>8249832</v>
      </c>
      <c r="H60" s="26">
        <v>8249837</v>
      </c>
      <c r="I60" s="24">
        <v>8286227</v>
      </c>
      <c r="J60" s="6">
        <v>8323283</v>
      </c>
      <c r="K60" s="25">
        <v>8362340</v>
      </c>
    </row>
    <row r="61" spans="1:11" ht="12.75">
      <c r="A61" s="91" t="s">
        <v>61</v>
      </c>
      <c r="B61" s="92">
        <v>0</v>
      </c>
      <c r="C61" s="93">
        <v>0</v>
      </c>
      <c r="D61" s="94">
        <v>0</v>
      </c>
      <c r="E61" s="92">
        <v>0</v>
      </c>
      <c r="F61" s="93">
        <v>0</v>
      </c>
      <c r="G61" s="94">
        <v>0</v>
      </c>
      <c r="H61" s="95">
        <v>0</v>
      </c>
      <c r="I61" s="92">
        <v>0</v>
      </c>
      <c r="J61" s="93">
        <v>0</v>
      </c>
      <c r="K61" s="94">
        <v>0</v>
      </c>
    </row>
    <row r="62" spans="1:11" ht="12.75">
      <c r="A62" s="96" t="s">
        <v>62</v>
      </c>
      <c r="B62" s="97">
        <v>3344</v>
      </c>
      <c r="C62" s="98">
        <v>3200</v>
      </c>
      <c r="D62" s="99">
        <v>3250</v>
      </c>
      <c r="E62" s="97">
        <v>3700</v>
      </c>
      <c r="F62" s="98">
        <v>3700</v>
      </c>
      <c r="G62" s="99">
        <v>3700</v>
      </c>
      <c r="H62" s="100">
        <v>3700</v>
      </c>
      <c r="I62" s="97">
        <v>0</v>
      </c>
      <c r="J62" s="98">
        <v>0</v>
      </c>
      <c r="K62" s="99">
        <v>0</v>
      </c>
    </row>
    <row r="63" spans="1:11" ht="12.75">
      <c r="A63" s="96" t="s">
        <v>63</v>
      </c>
      <c r="B63" s="97">
        <v>0</v>
      </c>
      <c r="C63" s="98">
        <v>0</v>
      </c>
      <c r="D63" s="99">
        <v>0</v>
      </c>
      <c r="E63" s="97">
        <v>0</v>
      </c>
      <c r="F63" s="98">
        <v>0</v>
      </c>
      <c r="G63" s="99">
        <v>0</v>
      </c>
      <c r="H63" s="100">
        <v>0</v>
      </c>
      <c r="I63" s="97">
        <v>0</v>
      </c>
      <c r="J63" s="98">
        <v>0</v>
      </c>
      <c r="K63" s="99">
        <v>0</v>
      </c>
    </row>
    <row r="64" spans="1:11" ht="12.75">
      <c r="A64" s="96" t="s">
        <v>64</v>
      </c>
      <c r="B64" s="97">
        <v>7130</v>
      </c>
      <c r="C64" s="98">
        <v>3200</v>
      </c>
      <c r="D64" s="99">
        <v>3800</v>
      </c>
      <c r="E64" s="97">
        <v>3800</v>
      </c>
      <c r="F64" s="98">
        <v>3800</v>
      </c>
      <c r="G64" s="99">
        <v>3800</v>
      </c>
      <c r="H64" s="100">
        <v>3800</v>
      </c>
      <c r="I64" s="97">
        <v>0</v>
      </c>
      <c r="J64" s="98">
        <v>0</v>
      </c>
      <c r="K64" s="99">
        <v>0</v>
      </c>
    </row>
    <row r="65" spans="1:11" ht="12.75">
      <c r="A65" s="96" t="s">
        <v>65</v>
      </c>
      <c r="B65" s="97">
        <v>6325</v>
      </c>
      <c r="C65" s="98">
        <v>6325</v>
      </c>
      <c r="D65" s="99">
        <v>6325</v>
      </c>
      <c r="E65" s="97">
        <v>6325</v>
      </c>
      <c r="F65" s="98">
        <v>6325</v>
      </c>
      <c r="G65" s="99">
        <v>6325</v>
      </c>
      <c r="H65" s="100">
        <v>6325</v>
      </c>
      <c r="I65" s="97">
        <v>13621</v>
      </c>
      <c r="J65" s="98">
        <v>13621</v>
      </c>
      <c r="K65" s="99">
        <v>13621</v>
      </c>
    </row>
    <row r="66" spans="1:11" ht="4.5" customHeight="1">
      <c r="A66" s="83"/>
      <c r="B66" s="101"/>
      <c r="C66" s="102"/>
      <c r="D66" s="103"/>
      <c r="E66" s="101"/>
      <c r="F66" s="102"/>
      <c r="G66" s="103"/>
      <c r="H66" s="104"/>
      <c r="I66" s="101"/>
      <c r="J66" s="102"/>
      <c r="K66" s="103"/>
    </row>
    <row r="67" spans="1:11" ht="12.75">
      <c r="A67" s="105"/>
      <c r="B67" s="106"/>
      <c r="C67" s="106"/>
      <c r="D67" s="106"/>
      <c r="E67" s="106"/>
      <c r="F67" s="106"/>
      <c r="G67" s="106"/>
      <c r="H67" s="106"/>
      <c r="I67" s="106"/>
      <c r="J67" s="106"/>
      <c r="K67" s="106"/>
    </row>
    <row r="68" spans="1:11" ht="12.75">
      <c r="A68" s="107"/>
      <c r="B68" s="107"/>
      <c r="C68" s="107"/>
      <c r="D68" s="107"/>
      <c r="E68" s="107"/>
      <c r="F68" s="107"/>
      <c r="G68" s="107"/>
      <c r="H68" s="107"/>
      <c r="I68" s="107"/>
      <c r="J68" s="107"/>
      <c r="K68" s="107"/>
    </row>
    <row r="69" spans="1:11" ht="12.75">
      <c r="A69" s="108"/>
      <c r="B69" s="108"/>
      <c r="C69" s="108"/>
      <c r="D69" s="108"/>
      <c r="E69" s="108"/>
      <c r="F69" s="108"/>
      <c r="G69" s="108"/>
      <c r="H69" s="108"/>
      <c r="I69" s="108"/>
      <c r="J69" s="108"/>
      <c r="K69" s="108"/>
    </row>
    <row r="70" spans="1:11" ht="12.75" hidden="1">
      <c r="A70" s="4" t="s">
        <v>102</v>
      </c>
      <c r="B70" s="5">
        <f>IF(ISERROR(B71/B72),0,(B71/B72))</f>
        <v>0.5003193026233392</v>
      </c>
      <c r="C70" s="5">
        <f aca="true" t="shared" si="8" ref="C70:K70">IF(ISERROR(C71/C72),0,(C71/C72))</f>
        <v>0.45665658919398877</v>
      </c>
      <c r="D70" s="5">
        <f t="shared" si="8"/>
        <v>0</v>
      </c>
      <c r="E70" s="5">
        <f t="shared" si="8"/>
        <v>0</v>
      </c>
      <c r="F70" s="5">
        <f t="shared" si="8"/>
        <v>0</v>
      </c>
      <c r="G70" s="5">
        <f t="shared" si="8"/>
        <v>0</v>
      </c>
      <c r="H70" s="5">
        <f t="shared" si="8"/>
        <v>0.0052490892788330445</v>
      </c>
      <c r="I70" s="5">
        <f t="shared" si="8"/>
        <v>0.47702358304737974</v>
      </c>
      <c r="J70" s="5">
        <f t="shared" si="8"/>
        <v>0.45992834829637924</v>
      </c>
      <c r="K70" s="5">
        <f t="shared" si="8"/>
        <v>0.4624256990096477</v>
      </c>
    </row>
    <row r="71" spans="1:11" ht="12.75" hidden="1">
      <c r="A71" s="2" t="s">
        <v>103</v>
      </c>
      <c r="B71" s="2">
        <f>+B83</f>
        <v>39251944</v>
      </c>
      <c r="C71" s="2">
        <f aca="true" t="shared" si="9" ref="C71:K71">+C83</f>
        <v>38475716</v>
      </c>
      <c r="D71" s="2">
        <f t="shared" si="9"/>
        <v>0</v>
      </c>
      <c r="E71" s="2">
        <f t="shared" si="9"/>
        <v>0</v>
      </c>
      <c r="F71" s="2">
        <f t="shared" si="9"/>
        <v>0</v>
      </c>
      <c r="G71" s="2">
        <f t="shared" si="9"/>
        <v>0</v>
      </c>
      <c r="H71" s="2">
        <f t="shared" si="9"/>
        <v>233107</v>
      </c>
      <c r="I71" s="2">
        <f t="shared" si="9"/>
        <v>52208501</v>
      </c>
      <c r="J71" s="2">
        <f t="shared" si="9"/>
        <v>54970690</v>
      </c>
      <c r="K71" s="2">
        <f t="shared" si="9"/>
        <v>57879071</v>
      </c>
    </row>
    <row r="72" spans="1:11" ht="12.75" hidden="1">
      <c r="A72" s="2" t="s">
        <v>104</v>
      </c>
      <c r="B72" s="2">
        <f>+B77</f>
        <v>78453787</v>
      </c>
      <c r="C72" s="2">
        <f aca="true" t="shared" si="10" ref="C72:K72">+C77</f>
        <v>84255252</v>
      </c>
      <c r="D72" s="2">
        <f t="shared" si="10"/>
        <v>113708496</v>
      </c>
      <c r="E72" s="2">
        <f t="shared" si="10"/>
        <v>112473953</v>
      </c>
      <c r="F72" s="2">
        <f t="shared" si="10"/>
        <v>112473953</v>
      </c>
      <c r="G72" s="2">
        <f t="shared" si="10"/>
        <v>112473953</v>
      </c>
      <c r="H72" s="2">
        <f t="shared" si="10"/>
        <v>44409037</v>
      </c>
      <c r="I72" s="2">
        <f t="shared" si="10"/>
        <v>109446373</v>
      </c>
      <c r="J72" s="2">
        <f t="shared" si="10"/>
        <v>119520117</v>
      </c>
      <c r="K72" s="2">
        <f t="shared" si="10"/>
        <v>125164045</v>
      </c>
    </row>
    <row r="73" spans="1:11" ht="12.75" hidden="1">
      <c r="A73" s="2" t="s">
        <v>105</v>
      </c>
      <c r="B73" s="2">
        <f>+B74</f>
        <v>43383008.16666668</v>
      </c>
      <c r="C73" s="2">
        <f aca="true" t="shared" si="11" ref="C73:K73">+(C78+C80+C81+C82)-(B78+B80+B81+B82)</f>
        <v>30523186</v>
      </c>
      <c r="D73" s="2">
        <f t="shared" si="11"/>
        <v>11431726</v>
      </c>
      <c r="E73" s="2">
        <f t="shared" si="11"/>
        <v>-84818667</v>
      </c>
      <c r="F73" s="2">
        <f>+(F78+F80+F81+F82)-(D78+D80+D81+D82)</f>
        <v>-84818667</v>
      </c>
      <c r="G73" s="2">
        <f>+(G78+G80+G81+G82)-(D78+D80+D81+D82)</f>
        <v>-84818667</v>
      </c>
      <c r="H73" s="2">
        <f>+(H78+H80+H81+H82)-(D78+D80+D81+D82)</f>
        <v>-79793722</v>
      </c>
      <c r="I73" s="2">
        <f>+(I78+I80+I81+I82)-(E78+E80+E81+E82)</f>
        <v>61876454</v>
      </c>
      <c r="J73" s="2">
        <f t="shared" si="11"/>
        <v>0</v>
      </c>
      <c r="K73" s="2">
        <f t="shared" si="11"/>
        <v>0</v>
      </c>
    </row>
    <row r="74" spans="1:11" ht="12.75" hidden="1">
      <c r="A74" s="2" t="s">
        <v>106</v>
      </c>
      <c r="B74" s="2">
        <f>+TREND(C74:E74)</f>
        <v>43383008.16666668</v>
      </c>
      <c r="C74" s="2">
        <f>+C73</f>
        <v>30523186</v>
      </c>
      <c r="D74" s="2">
        <f aca="true" t="shared" si="12" ref="D74:K74">+D73</f>
        <v>11431726</v>
      </c>
      <c r="E74" s="2">
        <f t="shared" si="12"/>
        <v>-84818667</v>
      </c>
      <c r="F74" s="2">
        <f t="shared" si="12"/>
        <v>-84818667</v>
      </c>
      <c r="G74" s="2">
        <f t="shared" si="12"/>
        <v>-84818667</v>
      </c>
      <c r="H74" s="2">
        <f t="shared" si="12"/>
        <v>-79793722</v>
      </c>
      <c r="I74" s="2">
        <f t="shared" si="12"/>
        <v>61876454</v>
      </c>
      <c r="J74" s="2">
        <f t="shared" si="12"/>
        <v>0</v>
      </c>
      <c r="K74" s="2">
        <f t="shared" si="12"/>
        <v>0</v>
      </c>
    </row>
    <row r="75" spans="1:11" ht="12.75" hidden="1">
      <c r="A75" s="2" t="s">
        <v>107</v>
      </c>
      <c r="B75" s="2">
        <f>+B84-(((B80+B81+B78)*B70)-B79)</f>
        <v>103864316.99058233</v>
      </c>
      <c r="C75" s="2">
        <f aca="true" t="shared" si="13" ref="C75:K75">+C84-(((C80+C81+C78)*C70)-C79)</f>
        <v>120482826.83155951</v>
      </c>
      <c r="D75" s="2">
        <f t="shared" si="13"/>
        <v>197613151</v>
      </c>
      <c r="E75" s="2">
        <f t="shared" si="13"/>
        <v>-20470682</v>
      </c>
      <c r="F75" s="2">
        <f t="shared" si="13"/>
        <v>0</v>
      </c>
      <c r="G75" s="2">
        <f t="shared" si="13"/>
        <v>0</v>
      </c>
      <c r="H75" s="2">
        <f t="shared" si="13"/>
        <v>-184035128.38492623</v>
      </c>
      <c r="I75" s="2">
        <f t="shared" si="13"/>
        <v>88718621.20665362</v>
      </c>
      <c r="J75" s="2">
        <f t="shared" si="13"/>
        <v>89776413.71334311</v>
      </c>
      <c r="K75" s="2">
        <f t="shared" si="13"/>
        <v>89621886.5068117</v>
      </c>
    </row>
    <row r="76" spans="1:11" ht="12.75" hidden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3.5" hidden="1">
      <c r="A77" s="1" t="s">
        <v>66</v>
      </c>
      <c r="B77" s="3">
        <v>78453787</v>
      </c>
      <c r="C77" s="3">
        <v>84255252</v>
      </c>
      <c r="D77" s="3">
        <v>113708496</v>
      </c>
      <c r="E77" s="3">
        <v>112473953</v>
      </c>
      <c r="F77" s="3">
        <v>112473953</v>
      </c>
      <c r="G77" s="3">
        <v>112473953</v>
      </c>
      <c r="H77" s="3">
        <v>44409037</v>
      </c>
      <c r="I77" s="3">
        <v>109446373</v>
      </c>
      <c r="J77" s="3">
        <v>119520117</v>
      </c>
      <c r="K77" s="3">
        <v>125164045</v>
      </c>
    </row>
    <row r="78" spans="1:11" ht="13.5" hidden="1">
      <c r="A78" s="1" t="s">
        <v>67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3.5" hidden="1">
      <c r="A79" s="1" t="s">
        <v>68</v>
      </c>
      <c r="B79" s="3">
        <v>125309881</v>
      </c>
      <c r="C79" s="3">
        <v>153995457</v>
      </c>
      <c r="D79" s="3">
        <v>197613151</v>
      </c>
      <c r="E79" s="3">
        <v>0</v>
      </c>
      <c r="F79" s="3">
        <v>0</v>
      </c>
      <c r="G79" s="3">
        <v>0</v>
      </c>
      <c r="H79" s="3">
        <v>-184008752</v>
      </c>
      <c r="I79" s="3">
        <v>118235149</v>
      </c>
      <c r="J79" s="3">
        <v>118235149</v>
      </c>
      <c r="K79" s="3">
        <v>118235149</v>
      </c>
    </row>
    <row r="80" spans="1:11" ht="13.5" hidden="1">
      <c r="A80" s="1" t="s">
        <v>69</v>
      </c>
      <c r="B80" s="3">
        <v>16421638</v>
      </c>
      <c r="C80" s="3">
        <v>40610817</v>
      </c>
      <c r="D80" s="3">
        <v>34340867</v>
      </c>
      <c r="E80" s="3">
        <v>0</v>
      </c>
      <c r="F80" s="3">
        <v>0</v>
      </c>
      <c r="G80" s="3">
        <v>0</v>
      </c>
      <c r="H80" s="3">
        <v>-4775827</v>
      </c>
      <c r="I80" s="3">
        <v>17013378</v>
      </c>
      <c r="J80" s="3">
        <v>17013378</v>
      </c>
      <c r="K80" s="3">
        <v>17013378</v>
      </c>
    </row>
    <row r="81" spans="1:11" ht="13.5" hidden="1">
      <c r="A81" s="1" t="s">
        <v>70</v>
      </c>
      <c r="B81" s="3">
        <v>26442117</v>
      </c>
      <c r="C81" s="3">
        <v>32776124</v>
      </c>
      <c r="D81" s="3">
        <v>50477800</v>
      </c>
      <c r="E81" s="3">
        <v>0</v>
      </c>
      <c r="F81" s="3">
        <v>0</v>
      </c>
      <c r="G81" s="3">
        <v>0</v>
      </c>
      <c r="H81" s="3">
        <v>9800772</v>
      </c>
      <c r="I81" s="3">
        <v>44863076</v>
      </c>
      <c r="J81" s="3">
        <v>44863076</v>
      </c>
      <c r="K81" s="3">
        <v>44863076</v>
      </c>
    </row>
    <row r="82" spans="1:11" ht="13.5" hidden="1">
      <c r="A82" s="1" t="s">
        <v>71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</row>
    <row r="83" spans="1:11" ht="13.5" hidden="1">
      <c r="A83" s="1" t="s">
        <v>72</v>
      </c>
      <c r="B83" s="3">
        <v>39251944</v>
      </c>
      <c r="C83" s="3">
        <v>38475716</v>
      </c>
      <c r="D83" s="3">
        <v>0</v>
      </c>
      <c r="E83" s="3">
        <v>0</v>
      </c>
      <c r="F83" s="3">
        <v>0</v>
      </c>
      <c r="G83" s="3">
        <v>0</v>
      </c>
      <c r="H83" s="3">
        <v>233107</v>
      </c>
      <c r="I83" s="3">
        <v>52208501</v>
      </c>
      <c r="J83" s="3">
        <v>54970690</v>
      </c>
      <c r="K83" s="3">
        <v>57879071</v>
      </c>
    </row>
    <row r="84" spans="1:11" ht="13.5" hidden="1">
      <c r="A84" s="1" t="s">
        <v>73</v>
      </c>
      <c r="B84" s="3">
        <v>0</v>
      </c>
      <c r="C84" s="3">
        <v>0</v>
      </c>
      <c r="D84" s="3">
        <v>0</v>
      </c>
      <c r="E84" s="3">
        <v>-20470682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</row>
    <row r="85" spans="1:11" ht="13.5" hidden="1">
      <c r="A85" s="1" t="s">
        <v>74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11" width="9.7109375" style="0" customWidth="1"/>
  </cols>
  <sheetData>
    <row r="1" spans="1:11" ht="18" customHeight="1">
      <c r="A1" s="109" t="s">
        <v>78</v>
      </c>
      <c r="B1" s="110"/>
      <c r="C1" s="110"/>
      <c r="D1" s="111"/>
      <c r="E1" s="111"/>
      <c r="F1" s="111"/>
      <c r="G1" s="111"/>
      <c r="H1" s="111"/>
      <c r="I1" s="111"/>
      <c r="J1" s="111"/>
      <c r="K1" s="111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12" t="s">
        <v>5</v>
      </c>
      <c r="F2" s="113"/>
      <c r="G2" s="113"/>
      <c r="H2" s="113"/>
      <c r="I2" s="114" t="s">
        <v>6</v>
      </c>
      <c r="J2" s="115"/>
      <c r="K2" s="116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9</v>
      </c>
      <c r="E3" s="13" t="s">
        <v>10</v>
      </c>
      <c r="F3" s="14" t="s">
        <v>11</v>
      </c>
      <c r="G3" s="15" t="s">
        <v>12</v>
      </c>
      <c r="H3" s="16" t="s">
        <v>13</v>
      </c>
      <c r="I3" s="13" t="s">
        <v>14</v>
      </c>
      <c r="J3" s="14" t="s">
        <v>15</v>
      </c>
      <c r="K3" s="15" t="s">
        <v>16</v>
      </c>
    </row>
    <row r="4" spans="1:11" ht="12.75">
      <c r="A4" s="17" t="s">
        <v>17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2.75">
      <c r="A5" s="22" t="s">
        <v>18</v>
      </c>
      <c r="B5" s="6">
        <v>97112317</v>
      </c>
      <c r="C5" s="6">
        <v>107986329</v>
      </c>
      <c r="D5" s="23">
        <v>122556703</v>
      </c>
      <c r="E5" s="24">
        <v>124692062</v>
      </c>
      <c r="F5" s="6">
        <v>133314476</v>
      </c>
      <c r="G5" s="25">
        <v>133314476</v>
      </c>
      <c r="H5" s="26">
        <v>134800239</v>
      </c>
      <c r="I5" s="24">
        <v>142163600</v>
      </c>
      <c r="J5" s="6">
        <v>150083525</v>
      </c>
      <c r="K5" s="25">
        <v>158755283</v>
      </c>
    </row>
    <row r="6" spans="1:11" ht="12.75">
      <c r="A6" s="22" t="s">
        <v>19</v>
      </c>
      <c r="B6" s="6">
        <v>127220267</v>
      </c>
      <c r="C6" s="6">
        <v>122350230</v>
      </c>
      <c r="D6" s="23">
        <v>136000077</v>
      </c>
      <c r="E6" s="24">
        <v>145025600</v>
      </c>
      <c r="F6" s="6">
        <v>181131904</v>
      </c>
      <c r="G6" s="25">
        <v>181131904</v>
      </c>
      <c r="H6" s="26">
        <v>154208722</v>
      </c>
      <c r="I6" s="24">
        <v>184251428</v>
      </c>
      <c r="J6" s="6">
        <v>202686200</v>
      </c>
      <c r="K6" s="25">
        <v>222964255</v>
      </c>
    </row>
    <row r="7" spans="1:11" ht="12.75">
      <c r="A7" s="22" t="s">
        <v>20</v>
      </c>
      <c r="B7" s="6">
        <v>10497271</v>
      </c>
      <c r="C7" s="6">
        <v>9600476</v>
      </c>
      <c r="D7" s="23">
        <v>737153</v>
      </c>
      <c r="E7" s="24">
        <v>900000</v>
      </c>
      <c r="F7" s="6">
        <v>400000</v>
      </c>
      <c r="G7" s="25">
        <v>400000</v>
      </c>
      <c r="H7" s="26">
        <v>452791</v>
      </c>
      <c r="I7" s="24">
        <v>5400000</v>
      </c>
      <c r="J7" s="6">
        <v>5400000</v>
      </c>
      <c r="K7" s="25">
        <v>5400000</v>
      </c>
    </row>
    <row r="8" spans="1:11" ht="12.75">
      <c r="A8" s="22" t="s">
        <v>21</v>
      </c>
      <c r="B8" s="6">
        <v>340225000</v>
      </c>
      <c r="C8" s="6">
        <v>341834983</v>
      </c>
      <c r="D8" s="23">
        <v>364005465</v>
      </c>
      <c r="E8" s="24">
        <v>393081713</v>
      </c>
      <c r="F8" s="6">
        <v>394041713</v>
      </c>
      <c r="G8" s="25">
        <v>394041713</v>
      </c>
      <c r="H8" s="26">
        <v>397007798</v>
      </c>
      <c r="I8" s="24">
        <v>437829637</v>
      </c>
      <c r="J8" s="6">
        <v>467331372</v>
      </c>
      <c r="K8" s="25">
        <v>502264428</v>
      </c>
    </row>
    <row r="9" spans="1:11" ht="12.75">
      <c r="A9" s="22" t="s">
        <v>22</v>
      </c>
      <c r="B9" s="6">
        <v>47891656</v>
      </c>
      <c r="C9" s="6">
        <v>58018454</v>
      </c>
      <c r="D9" s="23">
        <v>72224349</v>
      </c>
      <c r="E9" s="24">
        <v>78299400</v>
      </c>
      <c r="F9" s="6">
        <v>70563906</v>
      </c>
      <c r="G9" s="25">
        <v>70563906</v>
      </c>
      <c r="H9" s="26">
        <v>55854761</v>
      </c>
      <c r="I9" s="24">
        <v>66921500</v>
      </c>
      <c r="J9" s="6">
        <v>70181500</v>
      </c>
      <c r="K9" s="25">
        <v>72431500</v>
      </c>
    </row>
    <row r="10" spans="1:11" ht="20.25">
      <c r="A10" s="27" t="s">
        <v>97</v>
      </c>
      <c r="B10" s="28">
        <f>SUM(B5:B9)</f>
        <v>622946511</v>
      </c>
      <c r="C10" s="29">
        <f aca="true" t="shared" si="0" ref="C10:K10">SUM(C5:C9)</f>
        <v>639790472</v>
      </c>
      <c r="D10" s="30">
        <f t="shared" si="0"/>
        <v>695523747</v>
      </c>
      <c r="E10" s="28">
        <f t="shared" si="0"/>
        <v>741998775</v>
      </c>
      <c r="F10" s="29">
        <f t="shared" si="0"/>
        <v>779451999</v>
      </c>
      <c r="G10" s="31">
        <f t="shared" si="0"/>
        <v>779451999</v>
      </c>
      <c r="H10" s="32">
        <f t="shared" si="0"/>
        <v>742324311</v>
      </c>
      <c r="I10" s="28">
        <f t="shared" si="0"/>
        <v>836566165</v>
      </c>
      <c r="J10" s="29">
        <f t="shared" si="0"/>
        <v>895682597</v>
      </c>
      <c r="K10" s="31">
        <f t="shared" si="0"/>
        <v>961815466</v>
      </c>
    </row>
    <row r="11" spans="1:11" ht="12.75">
      <c r="A11" s="22" t="s">
        <v>23</v>
      </c>
      <c r="B11" s="6">
        <v>155128884</v>
      </c>
      <c r="C11" s="6">
        <v>166406300</v>
      </c>
      <c r="D11" s="23">
        <v>181640858</v>
      </c>
      <c r="E11" s="24">
        <v>236408580</v>
      </c>
      <c r="F11" s="6">
        <v>217222093</v>
      </c>
      <c r="G11" s="25">
        <v>217222093</v>
      </c>
      <c r="H11" s="26">
        <v>194442065</v>
      </c>
      <c r="I11" s="24">
        <v>270274660</v>
      </c>
      <c r="J11" s="6">
        <v>287380230</v>
      </c>
      <c r="K11" s="25">
        <v>307496864</v>
      </c>
    </row>
    <row r="12" spans="1:11" ht="12.75">
      <c r="A12" s="22" t="s">
        <v>24</v>
      </c>
      <c r="B12" s="6">
        <v>20793948</v>
      </c>
      <c r="C12" s="6">
        <v>21735812</v>
      </c>
      <c r="D12" s="23">
        <v>18738191</v>
      </c>
      <c r="E12" s="24">
        <v>25661386</v>
      </c>
      <c r="F12" s="6">
        <v>27319786</v>
      </c>
      <c r="G12" s="25">
        <v>27319786</v>
      </c>
      <c r="H12" s="26">
        <v>22826949</v>
      </c>
      <c r="I12" s="24">
        <v>25371420</v>
      </c>
      <c r="J12" s="6">
        <v>27147419</v>
      </c>
      <c r="K12" s="25">
        <v>29047740</v>
      </c>
    </row>
    <row r="13" spans="1:11" ht="12.75">
      <c r="A13" s="22" t="s">
        <v>98</v>
      </c>
      <c r="B13" s="6">
        <v>46184542</v>
      </c>
      <c r="C13" s="6">
        <v>108713281</v>
      </c>
      <c r="D13" s="23">
        <v>169445635</v>
      </c>
      <c r="E13" s="24">
        <v>130138300</v>
      </c>
      <c r="F13" s="6">
        <v>140091413</v>
      </c>
      <c r="G13" s="25">
        <v>140091413</v>
      </c>
      <c r="H13" s="26">
        <v>159814361</v>
      </c>
      <c r="I13" s="24">
        <v>154536733</v>
      </c>
      <c r="J13" s="6">
        <v>180901311</v>
      </c>
      <c r="K13" s="25">
        <v>209826482</v>
      </c>
    </row>
    <row r="14" spans="1:11" ht="12.75">
      <c r="A14" s="22" t="s">
        <v>25</v>
      </c>
      <c r="B14" s="6">
        <v>8590181</v>
      </c>
      <c r="C14" s="6">
        <v>9763783</v>
      </c>
      <c r="D14" s="23">
        <v>7323041</v>
      </c>
      <c r="E14" s="24">
        <v>7000000</v>
      </c>
      <c r="F14" s="6">
        <v>7300000</v>
      </c>
      <c r="G14" s="25">
        <v>7300000</v>
      </c>
      <c r="H14" s="26">
        <v>6177547</v>
      </c>
      <c r="I14" s="24">
        <v>3688959</v>
      </c>
      <c r="J14" s="6">
        <v>3043808</v>
      </c>
      <c r="K14" s="25">
        <v>2729218</v>
      </c>
    </row>
    <row r="15" spans="1:11" ht="12.75">
      <c r="A15" s="22" t="s">
        <v>26</v>
      </c>
      <c r="B15" s="6">
        <v>108753726</v>
      </c>
      <c r="C15" s="6">
        <v>74354276</v>
      </c>
      <c r="D15" s="23">
        <v>109501320</v>
      </c>
      <c r="E15" s="24">
        <v>93592500</v>
      </c>
      <c r="F15" s="6">
        <v>103956710</v>
      </c>
      <c r="G15" s="25">
        <v>103956710</v>
      </c>
      <c r="H15" s="26">
        <v>114908202</v>
      </c>
      <c r="I15" s="24">
        <v>109277250</v>
      </c>
      <c r="J15" s="6">
        <v>116926658</v>
      </c>
      <c r="K15" s="25">
        <v>125111524</v>
      </c>
    </row>
    <row r="16" spans="1:11" ht="12.75">
      <c r="A16" s="22" t="s">
        <v>21</v>
      </c>
      <c r="B16" s="6">
        <v>0</v>
      </c>
      <c r="C16" s="6">
        <v>0</v>
      </c>
      <c r="D16" s="23">
        <v>0</v>
      </c>
      <c r="E16" s="24">
        <v>400000</v>
      </c>
      <c r="F16" s="6">
        <v>200000</v>
      </c>
      <c r="G16" s="25">
        <v>200000</v>
      </c>
      <c r="H16" s="26">
        <v>74559</v>
      </c>
      <c r="I16" s="24">
        <v>0</v>
      </c>
      <c r="J16" s="6">
        <v>0</v>
      </c>
      <c r="K16" s="25">
        <v>0</v>
      </c>
    </row>
    <row r="17" spans="1:11" ht="12.75">
      <c r="A17" s="22" t="s">
        <v>27</v>
      </c>
      <c r="B17" s="6">
        <v>283206347</v>
      </c>
      <c r="C17" s="6">
        <v>402460234</v>
      </c>
      <c r="D17" s="23">
        <v>427140509</v>
      </c>
      <c r="E17" s="24">
        <v>365314510</v>
      </c>
      <c r="F17" s="6">
        <v>394511844</v>
      </c>
      <c r="G17" s="25">
        <v>394511844</v>
      </c>
      <c r="H17" s="26">
        <v>411811343</v>
      </c>
      <c r="I17" s="24">
        <v>404091300</v>
      </c>
      <c r="J17" s="6">
        <v>379644891</v>
      </c>
      <c r="K17" s="25">
        <v>408010163</v>
      </c>
    </row>
    <row r="18" spans="1:11" ht="12.75">
      <c r="A18" s="33" t="s">
        <v>28</v>
      </c>
      <c r="B18" s="34">
        <f>SUM(B11:B17)</f>
        <v>622657628</v>
      </c>
      <c r="C18" s="35">
        <f aca="true" t="shared" si="1" ref="C18:K18">SUM(C11:C17)</f>
        <v>783433686</v>
      </c>
      <c r="D18" s="36">
        <f t="shared" si="1"/>
        <v>913789554</v>
      </c>
      <c r="E18" s="34">
        <f t="shared" si="1"/>
        <v>858515276</v>
      </c>
      <c r="F18" s="35">
        <f t="shared" si="1"/>
        <v>890601846</v>
      </c>
      <c r="G18" s="37">
        <f t="shared" si="1"/>
        <v>890601846</v>
      </c>
      <c r="H18" s="38">
        <f t="shared" si="1"/>
        <v>910055026</v>
      </c>
      <c r="I18" s="34">
        <f t="shared" si="1"/>
        <v>967240322</v>
      </c>
      <c r="J18" s="35">
        <f t="shared" si="1"/>
        <v>995044317</v>
      </c>
      <c r="K18" s="37">
        <f t="shared" si="1"/>
        <v>1082221991</v>
      </c>
    </row>
    <row r="19" spans="1:11" ht="12.75">
      <c r="A19" s="33" t="s">
        <v>29</v>
      </c>
      <c r="B19" s="39">
        <f>+B10-B18</f>
        <v>288883</v>
      </c>
      <c r="C19" s="40">
        <f aca="true" t="shared" si="2" ref="C19:K19">+C10-C18</f>
        <v>-143643214</v>
      </c>
      <c r="D19" s="41">
        <f t="shared" si="2"/>
        <v>-218265807</v>
      </c>
      <c r="E19" s="39">
        <f t="shared" si="2"/>
        <v>-116516501</v>
      </c>
      <c r="F19" s="40">
        <f t="shared" si="2"/>
        <v>-111149847</v>
      </c>
      <c r="G19" s="42">
        <f t="shared" si="2"/>
        <v>-111149847</v>
      </c>
      <c r="H19" s="43">
        <f t="shared" si="2"/>
        <v>-167730715</v>
      </c>
      <c r="I19" s="39">
        <f t="shared" si="2"/>
        <v>-130674157</v>
      </c>
      <c r="J19" s="40">
        <f t="shared" si="2"/>
        <v>-99361720</v>
      </c>
      <c r="K19" s="42">
        <f t="shared" si="2"/>
        <v>-120406525</v>
      </c>
    </row>
    <row r="20" spans="1:11" ht="20.25">
      <c r="A20" s="44" t="s">
        <v>30</v>
      </c>
      <c r="B20" s="45">
        <v>123008000</v>
      </c>
      <c r="C20" s="46">
        <v>150880414</v>
      </c>
      <c r="D20" s="47">
        <v>191076910</v>
      </c>
      <c r="E20" s="45">
        <v>0</v>
      </c>
      <c r="F20" s="46">
        <v>0</v>
      </c>
      <c r="G20" s="48">
        <v>0</v>
      </c>
      <c r="H20" s="49">
        <v>88203015</v>
      </c>
      <c r="I20" s="45">
        <v>87086153</v>
      </c>
      <c r="J20" s="46">
        <v>117992173</v>
      </c>
      <c r="K20" s="48">
        <v>126216000</v>
      </c>
    </row>
    <row r="21" spans="1:11" ht="12.75">
      <c r="A21" s="22" t="s">
        <v>99</v>
      </c>
      <c r="B21" s="50">
        <v>0</v>
      </c>
      <c r="C21" s="51">
        <v>0</v>
      </c>
      <c r="D21" s="52">
        <v>0</v>
      </c>
      <c r="E21" s="50">
        <v>600</v>
      </c>
      <c r="F21" s="51">
        <v>600</v>
      </c>
      <c r="G21" s="53">
        <v>600</v>
      </c>
      <c r="H21" s="54">
        <v>91481398</v>
      </c>
      <c r="I21" s="50">
        <v>112438210</v>
      </c>
      <c r="J21" s="51">
        <v>92928455</v>
      </c>
      <c r="K21" s="53">
        <v>100072572</v>
      </c>
    </row>
    <row r="22" spans="1:11" ht="12.75">
      <c r="A22" s="55" t="s">
        <v>100</v>
      </c>
      <c r="B22" s="56">
        <f>SUM(B19:B21)</f>
        <v>123296883</v>
      </c>
      <c r="C22" s="57">
        <f aca="true" t="shared" si="3" ref="C22:K22">SUM(C19:C21)</f>
        <v>7237200</v>
      </c>
      <c r="D22" s="58">
        <f t="shared" si="3"/>
        <v>-27188897</v>
      </c>
      <c r="E22" s="56">
        <f t="shared" si="3"/>
        <v>-116515901</v>
      </c>
      <c r="F22" s="57">
        <f t="shared" si="3"/>
        <v>-111149247</v>
      </c>
      <c r="G22" s="59">
        <f t="shared" si="3"/>
        <v>-111149247</v>
      </c>
      <c r="H22" s="60">
        <f t="shared" si="3"/>
        <v>11953698</v>
      </c>
      <c r="I22" s="56">
        <f t="shared" si="3"/>
        <v>68850206</v>
      </c>
      <c r="J22" s="57">
        <f t="shared" si="3"/>
        <v>111558908</v>
      </c>
      <c r="K22" s="59">
        <f t="shared" si="3"/>
        <v>105882047</v>
      </c>
    </row>
    <row r="23" spans="1:11" ht="12.75">
      <c r="A23" s="61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2.75">
      <c r="A24" s="62" t="s">
        <v>32</v>
      </c>
      <c r="B24" s="39">
        <f>SUM(B22:B23)</f>
        <v>123296883</v>
      </c>
      <c r="C24" s="40">
        <f aca="true" t="shared" si="4" ref="C24:K24">SUM(C22:C23)</f>
        <v>7237200</v>
      </c>
      <c r="D24" s="41">
        <f t="shared" si="4"/>
        <v>-27188897</v>
      </c>
      <c r="E24" s="39">
        <f t="shared" si="4"/>
        <v>-116515901</v>
      </c>
      <c r="F24" s="40">
        <f t="shared" si="4"/>
        <v>-111149247</v>
      </c>
      <c r="G24" s="42">
        <f t="shared" si="4"/>
        <v>-111149247</v>
      </c>
      <c r="H24" s="43">
        <f t="shared" si="4"/>
        <v>11953698</v>
      </c>
      <c r="I24" s="39">
        <f t="shared" si="4"/>
        <v>68850206</v>
      </c>
      <c r="J24" s="40">
        <f t="shared" si="4"/>
        <v>111558908</v>
      </c>
      <c r="K24" s="42">
        <f t="shared" si="4"/>
        <v>105882047</v>
      </c>
    </row>
    <row r="25" spans="1:11" ht="4.5" customHeight="1">
      <c r="A25" s="63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2.75">
      <c r="A26" s="64" t="s">
        <v>101</v>
      </c>
      <c r="B26" s="65"/>
      <c r="C26" s="66"/>
      <c r="D26" s="67"/>
      <c r="E26" s="65"/>
      <c r="F26" s="66"/>
      <c r="G26" s="67"/>
      <c r="H26" s="68"/>
      <c r="I26" s="65"/>
      <c r="J26" s="66"/>
      <c r="K26" s="67"/>
    </row>
    <row r="27" spans="1:11" ht="12.75">
      <c r="A27" s="33" t="s">
        <v>33</v>
      </c>
      <c r="B27" s="7">
        <v>287010889</v>
      </c>
      <c r="C27" s="7">
        <v>55089639</v>
      </c>
      <c r="D27" s="69">
        <v>47055385</v>
      </c>
      <c r="E27" s="70">
        <v>241733285</v>
      </c>
      <c r="F27" s="7">
        <v>253211563</v>
      </c>
      <c r="G27" s="71">
        <v>253211563</v>
      </c>
      <c r="H27" s="72">
        <v>70100396</v>
      </c>
      <c r="I27" s="70">
        <v>204802147</v>
      </c>
      <c r="J27" s="7">
        <v>211770628</v>
      </c>
      <c r="K27" s="71">
        <v>227138572</v>
      </c>
    </row>
    <row r="28" spans="1:11" ht="12.75">
      <c r="A28" s="73" t="s">
        <v>34</v>
      </c>
      <c r="B28" s="6">
        <v>119745000</v>
      </c>
      <c r="C28" s="6">
        <v>1809513</v>
      </c>
      <c r="D28" s="23">
        <v>34311535</v>
      </c>
      <c r="E28" s="24">
        <v>155183496</v>
      </c>
      <c r="F28" s="6">
        <v>172969823</v>
      </c>
      <c r="G28" s="25">
        <v>172969823</v>
      </c>
      <c r="H28" s="26">
        <v>62181353</v>
      </c>
      <c r="I28" s="24">
        <v>201361894</v>
      </c>
      <c r="J28" s="6">
        <v>210920628</v>
      </c>
      <c r="K28" s="25">
        <v>226288572</v>
      </c>
    </row>
    <row r="29" spans="1:11" ht="12.75">
      <c r="A29" s="22"/>
      <c r="B29" s="6"/>
      <c r="C29" s="6"/>
      <c r="D29" s="23"/>
      <c r="E29" s="24"/>
      <c r="F29" s="6"/>
      <c r="G29" s="25"/>
      <c r="H29" s="26"/>
      <c r="I29" s="24"/>
      <c r="J29" s="6"/>
      <c r="K29" s="25"/>
    </row>
    <row r="30" spans="1:11" ht="12.75">
      <c r="A30" s="22" t="s">
        <v>35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2.75">
      <c r="A31" s="22" t="s">
        <v>36</v>
      </c>
      <c r="B31" s="6">
        <v>167265889</v>
      </c>
      <c r="C31" s="6">
        <v>53280126</v>
      </c>
      <c r="D31" s="23">
        <v>0</v>
      </c>
      <c r="E31" s="24">
        <v>0</v>
      </c>
      <c r="F31" s="6">
        <v>400000</v>
      </c>
      <c r="G31" s="25">
        <v>400000</v>
      </c>
      <c r="H31" s="26">
        <v>0</v>
      </c>
      <c r="I31" s="24">
        <v>3440253</v>
      </c>
      <c r="J31" s="6">
        <v>850000</v>
      </c>
      <c r="K31" s="25">
        <v>850000</v>
      </c>
    </row>
    <row r="32" spans="1:11" ht="12.75">
      <c r="A32" s="33" t="s">
        <v>37</v>
      </c>
      <c r="B32" s="7">
        <f>SUM(B28:B31)</f>
        <v>287010889</v>
      </c>
      <c r="C32" s="7">
        <f aca="true" t="shared" si="5" ref="C32:K32">SUM(C28:C31)</f>
        <v>55089639</v>
      </c>
      <c r="D32" s="69">
        <f t="shared" si="5"/>
        <v>34311535</v>
      </c>
      <c r="E32" s="70">
        <f t="shared" si="5"/>
        <v>155183496</v>
      </c>
      <c r="F32" s="7">
        <f t="shared" si="5"/>
        <v>173369823</v>
      </c>
      <c r="G32" s="71">
        <f t="shared" si="5"/>
        <v>173369823</v>
      </c>
      <c r="H32" s="72">
        <f t="shared" si="5"/>
        <v>62181353</v>
      </c>
      <c r="I32" s="70">
        <f t="shared" si="5"/>
        <v>204802147</v>
      </c>
      <c r="J32" s="7">
        <f t="shared" si="5"/>
        <v>211770628</v>
      </c>
      <c r="K32" s="71">
        <f t="shared" si="5"/>
        <v>227138572</v>
      </c>
    </row>
    <row r="33" spans="1:11" ht="4.5" customHeight="1">
      <c r="A33" s="33"/>
      <c r="B33" s="74"/>
      <c r="C33" s="75"/>
      <c r="D33" s="76"/>
      <c r="E33" s="74"/>
      <c r="F33" s="75"/>
      <c r="G33" s="76"/>
      <c r="H33" s="77"/>
      <c r="I33" s="74"/>
      <c r="J33" s="75"/>
      <c r="K33" s="76"/>
    </row>
    <row r="34" spans="1:11" ht="12.75">
      <c r="A34" s="64" t="s">
        <v>38</v>
      </c>
      <c r="B34" s="65"/>
      <c r="C34" s="66"/>
      <c r="D34" s="67"/>
      <c r="E34" s="65"/>
      <c r="F34" s="66"/>
      <c r="G34" s="67"/>
      <c r="H34" s="68"/>
      <c r="I34" s="65"/>
      <c r="J34" s="66"/>
      <c r="K34" s="67"/>
    </row>
    <row r="35" spans="1:11" ht="12.75">
      <c r="A35" s="22" t="s">
        <v>39</v>
      </c>
      <c r="B35" s="6">
        <v>368114227</v>
      </c>
      <c r="C35" s="6">
        <v>353593750</v>
      </c>
      <c r="D35" s="23">
        <v>45095790</v>
      </c>
      <c r="E35" s="24">
        <v>425852535</v>
      </c>
      <c r="F35" s="6">
        <v>425852535</v>
      </c>
      <c r="G35" s="25">
        <v>425852535</v>
      </c>
      <c r="H35" s="26">
        <v>321851119</v>
      </c>
      <c r="I35" s="24">
        <v>572098000</v>
      </c>
      <c r="J35" s="6">
        <v>264372436</v>
      </c>
      <c r="K35" s="25">
        <v>266365236</v>
      </c>
    </row>
    <row r="36" spans="1:11" ht="12.75">
      <c r="A36" s="22" t="s">
        <v>40</v>
      </c>
      <c r="B36" s="6">
        <v>1218679470</v>
      </c>
      <c r="C36" s="6">
        <v>3382450637</v>
      </c>
      <c r="D36" s="23">
        <v>2115290626</v>
      </c>
      <c r="E36" s="24">
        <v>1515999098</v>
      </c>
      <c r="F36" s="6">
        <v>1527477376</v>
      </c>
      <c r="G36" s="25">
        <v>1527477376</v>
      </c>
      <c r="H36" s="26">
        <v>3493339861</v>
      </c>
      <c r="I36" s="24">
        <v>1785427147</v>
      </c>
      <c r="J36" s="6">
        <v>1486036441</v>
      </c>
      <c r="K36" s="25">
        <v>1501404385</v>
      </c>
    </row>
    <row r="37" spans="1:11" ht="12.75">
      <c r="A37" s="22" t="s">
        <v>41</v>
      </c>
      <c r="B37" s="6">
        <v>109847370</v>
      </c>
      <c r="C37" s="6">
        <v>148053162</v>
      </c>
      <c r="D37" s="23">
        <v>53194993</v>
      </c>
      <c r="E37" s="24">
        <v>203523231</v>
      </c>
      <c r="F37" s="6">
        <v>203523231</v>
      </c>
      <c r="G37" s="25">
        <v>203523231</v>
      </c>
      <c r="H37" s="26">
        <v>361267661</v>
      </c>
      <c r="I37" s="24">
        <v>172503000</v>
      </c>
      <c r="J37" s="6">
        <v>0</v>
      </c>
      <c r="K37" s="25">
        <v>0</v>
      </c>
    </row>
    <row r="38" spans="1:11" ht="12.75">
      <c r="A38" s="22" t="s">
        <v>42</v>
      </c>
      <c r="B38" s="6">
        <v>93098384</v>
      </c>
      <c r="C38" s="6">
        <v>79947222</v>
      </c>
      <c r="D38" s="23">
        <v>-2517174</v>
      </c>
      <c r="E38" s="24">
        <v>29829314</v>
      </c>
      <c r="F38" s="6">
        <v>29829314</v>
      </c>
      <c r="G38" s="25">
        <v>29829314</v>
      </c>
      <c r="H38" s="26">
        <v>31542643</v>
      </c>
      <c r="I38" s="24">
        <v>24600000</v>
      </c>
      <c r="J38" s="6">
        <v>29829314</v>
      </c>
      <c r="K38" s="25">
        <v>29829314</v>
      </c>
    </row>
    <row r="39" spans="1:11" ht="12.75">
      <c r="A39" s="22" t="s">
        <v>43</v>
      </c>
      <c r="B39" s="6">
        <v>1383847943</v>
      </c>
      <c r="C39" s="6">
        <v>3508044003</v>
      </c>
      <c r="D39" s="23">
        <v>2136835232</v>
      </c>
      <c r="E39" s="24">
        <v>1825014989</v>
      </c>
      <c r="F39" s="6">
        <v>1831126613</v>
      </c>
      <c r="G39" s="25">
        <v>1831126613</v>
      </c>
      <c r="H39" s="26">
        <v>3441504187</v>
      </c>
      <c r="I39" s="24">
        <v>2160422147</v>
      </c>
      <c r="J39" s="6">
        <v>1720579563</v>
      </c>
      <c r="K39" s="25">
        <v>1632058260</v>
      </c>
    </row>
    <row r="40" spans="1:11" ht="4.5" customHeight="1">
      <c r="A40" s="63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2.75">
      <c r="A41" s="64" t="s">
        <v>44</v>
      </c>
      <c r="B41" s="65"/>
      <c r="C41" s="66"/>
      <c r="D41" s="67"/>
      <c r="E41" s="65"/>
      <c r="F41" s="66"/>
      <c r="G41" s="67"/>
      <c r="H41" s="68"/>
      <c r="I41" s="65"/>
      <c r="J41" s="66"/>
      <c r="K41" s="67"/>
    </row>
    <row r="42" spans="1:11" ht="12.75">
      <c r="A42" s="22" t="s">
        <v>45</v>
      </c>
      <c r="B42" s="6">
        <v>312302991</v>
      </c>
      <c r="C42" s="6">
        <v>186803230</v>
      </c>
      <c r="D42" s="23">
        <v>-620119913</v>
      </c>
      <c r="E42" s="24">
        <v>-622190976</v>
      </c>
      <c r="F42" s="6">
        <v>-644324433</v>
      </c>
      <c r="G42" s="25">
        <v>-644324433</v>
      </c>
      <c r="H42" s="26">
        <v>-617248754</v>
      </c>
      <c r="I42" s="24">
        <v>-690163589</v>
      </c>
      <c r="J42" s="6">
        <v>-677439006</v>
      </c>
      <c r="K42" s="25">
        <v>-724477109</v>
      </c>
    </row>
    <row r="43" spans="1:11" ht="12.75">
      <c r="A43" s="22" t="s">
        <v>46</v>
      </c>
      <c r="B43" s="6">
        <v>-250300177</v>
      </c>
      <c r="C43" s="6">
        <v>-199642164</v>
      </c>
      <c r="D43" s="23">
        <v>0</v>
      </c>
      <c r="E43" s="24">
        <v>0</v>
      </c>
      <c r="F43" s="6">
        <v>0</v>
      </c>
      <c r="G43" s="25">
        <v>0</v>
      </c>
      <c r="H43" s="26">
        <v>0</v>
      </c>
      <c r="I43" s="24">
        <v>0</v>
      </c>
      <c r="J43" s="6">
        <v>0</v>
      </c>
      <c r="K43" s="25">
        <v>0</v>
      </c>
    </row>
    <row r="44" spans="1:11" ht="12.75">
      <c r="A44" s="22" t="s">
        <v>47</v>
      </c>
      <c r="B44" s="6">
        <v>-12209634</v>
      </c>
      <c r="C44" s="6">
        <v>-91456115</v>
      </c>
      <c r="D44" s="23">
        <v>7327265</v>
      </c>
      <c r="E44" s="24">
        <v>-53604849</v>
      </c>
      <c r="F44" s="6">
        <v>-53620349</v>
      </c>
      <c r="G44" s="25">
        <v>-53620349</v>
      </c>
      <c r="H44" s="26">
        <v>-43829905</v>
      </c>
      <c r="I44" s="24">
        <v>-132503000</v>
      </c>
      <c r="J44" s="6">
        <v>0</v>
      </c>
      <c r="K44" s="25">
        <v>0</v>
      </c>
    </row>
    <row r="45" spans="1:11" ht="12.75">
      <c r="A45" s="33" t="s">
        <v>48</v>
      </c>
      <c r="B45" s="7">
        <v>135276643</v>
      </c>
      <c r="C45" s="7">
        <v>30981594</v>
      </c>
      <c r="D45" s="69">
        <v>-612792648</v>
      </c>
      <c r="E45" s="70">
        <v>-644814230</v>
      </c>
      <c r="F45" s="7">
        <v>-666963187</v>
      </c>
      <c r="G45" s="71">
        <v>-666963187</v>
      </c>
      <c r="H45" s="72">
        <v>-659766959</v>
      </c>
      <c r="I45" s="70">
        <v>-798289589</v>
      </c>
      <c r="J45" s="7">
        <v>-646477411</v>
      </c>
      <c r="K45" s="71">
        <v>-693515514</v>
      </c>
    </row>
    <row r="46" spans="1:11" ht="4.5" customHeight="1">
      <c r="A46" s="63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2.75">
      <c r="A47" s="64" t="s">
        <v>49</v>
      </c>
      <c r="B47" s="65">
        <v>0</v>
      </c>
      <c r="C47" s="66">
        <v>0</v>
      </c>
      <c r="D47" s="67">
        <v>0</v>
      </c>
      <c r="E47" s="65">
        <v>0</v>
      </c>
      <c r="F47" s="66">
        <v>0</v>
      </c>
      <c r="G47" s="67">
        <v>0</v>
      </c>
      <c r="H47" s="68">
        <v>0</v>
      </c>
      <c r="I47" s="65">
        <v>0</v>
      </c>
      <c r="J47" s="66">
        <v>0</v>
      </c>
      <c r="K47" s="67">
        <v>0</v>
      </c>
    </row>
    <row r="48" spans="1:11" ht="12.75">
      <c r="A48" s="22" t="s">
        <v>50</v>
      </c>
      <c r="B48" s="6">
        <v>135276642</v>
      </c>
      <c r="C48" s="6">
        <v>30981594</v>
      </c>
      <c r="D48" s="23">
        <v>-29652417</v>
      </c>
      <c r="E48" s="24">
        <v>30981595</v>
      </c>
      <c r="F48" s="6">
        <v>30981595</v>
      </c>
      <c r="G48" s="25">
        <v>30981595</v>
      </c>
      <c r="H48" s="26">
        <v>64693150</v>
      </c>
      <c r="I48" s="24">
        <v>24377000</v>
      </c>
      <c r="J48" s="6">
        <v>30961595</v>
      </c>
      <c r="K48" s="25">
        <v>30961595</v>
      </c>
    </row>
    <row r="49" spans="1:11" ht="12.75">
      <c r="A49" s="22" t="s">
        <v>51</v>
      </c>
      <c r="B49" s="6">
        <f>+B75</f>
        <v>-129563412.86568198</v>
      </c>
      <c r="C49" s="6">
        <f aca="true" t="shared" si="6" ref="C49:K49">+C75</f>
        <v>-172280481.30409378</v>
      </c>
      <c r="D49" s="23">
        <f t="shared" si="6"/>
        <v>58645492</v>
      </c>
      <c r="E49" s="24">
        <f t="shared" si="6"/>
        <v>149887382</v>
      </c>
      <c r="F49" s="6">
        <f t="shared" si="6"/>
        <v>149887382</v>
      </c>
      <c r="G49" s="25">
        <f t="shared" si="6"/>
        <v>149887382</v>
      </c>
      <c r="H49" s="26">
        <f t="shared" si="6"/>
        <v>289358042</v>
      </c>
      <c r="I49" s="24">
        <f t="shared" si="6"/>
        <v>64600000</v>
      </c>
      <c r="J49" s="6">
        <f t="shared" si="6"/>
        <v>25242000</v>
      </c>
      <c r="K49" s="25">
        <f t="shared" si="6"/>
        <v>25929000</v>
      </c>
    </row>
    <row r="50" spans="1:11" ht="12.75">
      <c r="A50" s="33" t="s">
        <v>52</v>
      </c>
      <c r="B50" s="7">
        <f>+B48-B49</f>
        <v>264840054.86568198</v>
      </c>
      <c r="C50" s="7">
        <f aca="true" t="shared" si="7" ref="C50:K50">+C48-C49</f>
        <v>203262075.30409378</v>
      </c>
      <c r="D50" s="69">
        <f t="shared" si="7"/>
        <v>-88297909</v>
      </c>
      <c r="E50" s="70">
        <f t="shared" si="7"/>
        <v>-118905787</v>
      </c>
      <c r="F50" s="7">
        <f t="shared" si="7"/>
        <v>-118905787</v>
      </c>
      <c r="G50" s="71">
        <f t="shared" si="7"/>
        <v>-118905787</v>
      </c>
      <c r="H50" s="72">
        <f t="shared" si="7"/>
        <v>-224664892</v>
      </c>
      <c r="I50" s="70">
        <f t="shared" si="7"/>
        <v>-40223000</v>
      </c>
      <c r="J50" s="7">
        <f t="shared" si="7"/>
        <v>5719595</v>
      </c>
      <c r="K50" s="71">
        <f t="shared" si="7"/>
        <v>5032595</v>
      </c>
    </row>
    <row r="51" spans="1:11" ht="4.5" customHeight="1">
      <c r="A51" s="78"/>
      <c r="B51" s="79"/>
      <c r="C51" s="80"/>
      <c r="D51" s="81"/>
      <c r="E51" s="79"/>
      <c r="F51" s="80"/>
      <c r="G51" s="81"/>
      <c r="H51" s="82"/>
      <c r="I51" s="79"/>
      <c r="J51" s="80"/>
      <c r="K51" s="81"/>
    </row>
    <row r="52" spans="1:11" ht="12.75">
      <c r="A52" s="64" t="s">
        <v>53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2.75">
      <c r="A53" s="22" t="s">
        <v>54</v>
      </c>
      <c r="B53" s="6">
        <v>1218679470</v>
      </c>
      <c r="C53" s="6">
        <v>3382450637</v>
      </c>
      <c r="D53" s="23">
        <v>2050095573</v>
      </c>
      <c r="E53" s="24">
        <v>1515999098</v>
      </c>
      <c r="F53" s="6">
        <v>1527477376</v>
      </c>
      <c r="G53" s="25">
        <v>1527477376</v>
      </c>
      <c r="H53" s="26">
        <v>3225095599</v>
      </c>
      <c r="I53" s="24">
        <v>1785427147</v>
      </c>
      <c r="J53" s="6">
        <v>1486036441</v>
      </c>
      <c r="K53" s="25">
        <v>1501404385</v>
      </c>
    </row>
    <row r="54" spans="1:11" ht="12.75">
      <c r="A54" s="22" t="s">
        <v>55</v>
      </c>
      <c r="B54" s="6">
        <v>46184542</v>
      </c>
      <c r="C54" s="6">
        <v>108713281</v>
      </c>
      <c r="D54" s="23">
        <v>0</v>
      </c>
      <c r="E54" s="24">
        <v>130138300</v>
      </c>
      <c r="F54" s="6">
        <v>140091413</v>
      </c>
      <c r="G54" s="25">
        <v>140091413</v>
      </c>
      <c r="H54" s="26">
        <v>159814361</v>
      </c>
      <c r="I54" s="24">
        <v>154536733</v>
      </c>
      <c r="J54" s="6">
        <v>180901311</v>
      </c>
      <c r="K54" s="25">
        <v>209826482</v>
      </c>
    </row>
    <row r="55" spans="1:11" ht="12.75">
      <c r="A55" s="22" t="s">
        <v>56</v>
      </c>
      <c r="B55" s="6">
        <v>0</v>
      </c>
      <c r="C55" s="6">
        <v>0</v>
      </c>
      <c r="D55" s="23">
        <v>24519416</v>
      </c>
      <c r="E55" s="24">
        <v>88521293</v>
      </c>
      <c r="F55" s="6">
        <v>122107892</v>
      </c>
      <c r="G55" s="25">
        <v>122107892</v>
      </c>
      <c r="H55" s="26">
        <v>56312556</v>
      </c>
      <c r="I55" s="24">
        <v>70840253</v>
      </c>
      <c r="J55" s="6">
        <v>64539475</v>
      </c>
      <c r="K55" s="25">
        <v>68250000</v>
      </c>
    </row>
    <row r="56" spans="1:11" ht="12.75">
      <c r="A56" s="22" t="s">
        <v>57</v>
      </c>
      <c r="B56" s="6">
        <v>45544131</v>
      </c>
      <c r="C56" s="6">
        <v>54373082</v>
      </c>
      <c r="D56" s="23">
        <v>86484327</v>
      </c>
      <c r="E56" s="24">
        <v>61425000</v>
      </c>
      <c r="F56" s="6">
        <v>71200400</v>
      </c>
      <c r="G56" s="25">
        <v>71200400</v>
      </c>
      <c r="H56" s="26">
        <v>62876760</v>
      </c>
      <c r="I56" s="24">
        <v>65140000</v>
      </c>
      <c r="J56" s="6">
        <v>69699800</v>
      </c>
      <c r="K56" s="25">
        <v>74578786</v>
      </c>
    </row>
    <row r="57" spans="1:11" ht="4.5" customHeight="1">
      <c r="A57" s="83"/>
      <c r="B57" s="84"/>
      <c r="C57" s="85"/>
      <c r="D57" s="86"/>
      <c r="E57" s="84"/>
      <c r="F57" s="85"/>
      <c r="G57" s="86"/>
      <c r="H57" s="87"/>
      <c r="I57" s="84"/>
      <c r="J57" s="85"/>
      <c r="K57" s="86"/>
    </row>
    <row r="58" spans="1:11" ht="12.75">
      <c r="A58" s="64" t="s">
        <v>58</v>
      </c>
      <c r="B58" s="18"/>
      <c r="C58" s="19"/>
      <c r="D58" s="20"/>
      <c r="E58" s="18"/>
      <c r="F58" s="19"/>
      <c r="G58" s="20"/>
      <c r="H58" s="21"/>
      <c r="I58" s="88"/>
      <c r="J58" s="6"/>
      <c r="K58" s="89"/>
    </row>
    <row r="59" spans="1:11" ht="12.75">
      <c r="A59" s="90" t="s">
        <v>59</v>
      </c>
      <c r="B59" s="6">
        <v>16578222</v>
      </c>
      <c r="C59" s="6">
        <v>33844153</v>
      </c>
      <c r="D59" s="23">
        <v>33844153</v>
      </c>
      <c r="E59" s="24">
        <v>65000000</v>
      </c>
      <c r="F59" s="6">
        <v>65605900</v>
      </c>
      <c r="G59" s="25">
        <v>65605900</v>
      </c>
      <c r="H59" s="26">
        <v>65605900</v>
      </c>
      <c r="I59" s="24">
        <v>65760001</v>
      </c>
      <c r="J59" s="6">
        <v>70115500</v>
      </c>
      <c r="K59" s="25">
        <v>74779715</v>
      </c>
    </row>
    <row r="60" spans="1:11" ht="12.75">
      <c r="A60" s="90" t="s">
        <v>60</v>
      </c>
      <c r="B60" s="6">
        <v>1593000</v>
      </c>
      <c r="C60" s="6">
        <v>1593000</v>
      </c>
      <c r="D60" s="23">
        <v>1593000</v>
      </c>
      <c r="E60" s="24">
        <v>2493000</v>
      </c>
      <c r="F60" s="6">
        <v>5049111</v>
      </c>
      <c r="G60" s="25">
        <v>5049111</v>
      </c>
      <c r="H60" s="26">
        <v>5049111</v>
      </c>
      <c r="I60" s="24">
        <v>4261000</v>
      </c>
      <c r="J60" s="6">
        <v>4367300</v>
      </c>
      <c r="K60" s="25">
        <v>4480720</v>
      </c>
    </row>
    <row r="61" spans="1:11" ht="12.75">
      <c r="A61" s="91" t="s">
        <v>61</v>
      </c>
      <c r="B61" s="92">
        <v>0</v>
      </c>
      <c r="C61" s="93">
        <v>0</v>
      </c>
      <c r="D61" s="94">
        <v>0</v>
      </c>
      <c r="E61" s="92">
        <v>0</v>
      </c>
      <c r="F61" s="93">
        <v>0</v>
      </c>
      <c r="G61" s="94">
        <v>0</v>
      </c>
      <c r="H61" s="95">
        <v>0</v>
      </c>
      <c r="I61" s="92">
        <v>0</v>
      </c>
      <c r="J61" s="93">
        <v>0</v>
      </c>
      <c r="K61" s="94">
        <v>0</v>
      </c>
    </row>
    <row r="62" spans="1:11" ht="12.75">
      <c r="A62" s="96" t="s">
        <v>62</v>
      </c>
      <c r="B62" s="97">
        <v>12000000</v>
      </c>
      <c r="C62" s="98">
        <v>12000000</v>
      </c>
      <c r="D62" s="99">
        <v>12000000</v>
      </c>
      <c r="E62" s="97">
        <v>12000</v>
      </c>
      <c r="F62" s="98">
        <v>12000</v>
      </c>
      <c r="G62" s="99">
        <v>12000</v>
      </c>
      <c r="H62" s="100">
        <v>12000</v>
      </c>
      <c r="I62" s="97">
        <v>12000</v>
      </c>
      <c r="J62" s="98">
        <v>12000</v>
      </c>
      <c r="K62" s="99">
        <v>12000</v>
      </c>
    </row>
    <row r="63" spans="1:11" ht="12.75">
      <c r="A63" s="96" t="s">
        <v>63</v>
      </c>
      <c r="B63" s="97">
        <v>39000000</v>
      </c>
      <c r="C63" s="98">
        <v>39000000</v>
      </c>
      <c r="D63" s="99">
        <v>39000000</v>
      </c>
      <c r="E63" s="97">
        <v>39000</v>
      </c>
      <c r="F63" s="98">
        <v>39000</v>
      </c>
      <c r="G63" s="99">
        <v>39000</v>
      </c>
      <c r="H63" s="100">
        <v>39000</v>
      </c>
      <c r="I63" s="97">
        <v>39000</v>
      </c>
      <c r="J63" s="98">
        <v>39000</v>
      </c>
      <c r="K63" s="99">
        <v>39000</v>
      </c>
    </row>
    <row r="64" spans="1:11" ht="12.75">
      <c r="A64" s="96" t="s">
        <v>64</v>
      </c>
      <c r="B64" s="97">
        <v>0</v>
      </c>
      <c r="C64" s="98">
        <v>0</v>
      </c>
      <c r="D64" s="99">
        <v>0</v>
      </c>
      <c r="E64" s="97">
        <v>0</v>
      </c>
      <c r="F64" s="98">
        <v>0</v>
      </c>
      <c r="G64" s="99">
        <v>0</v>
      </c>
      <c r="H64" s="100">
        <v>0</v>
      </c>
      <c r="I64" s="97">
        <v>0</v>
      </c>
      <c r="J64" s="98">
        <v>0</v>
      </c>
      <c r="K64" s="99">
        <v>0</v>
      </c>
    </row>
    <row r="65" spans="1:11" ht="12.75">
      <c r="A65" s="96" t="s">
        <v>65</v>
      </c>
      <c r="B65" s="97">
        <v>0</v>
      </c>
      <c r="C65" s="98">
        <v>0</v>
      </c>
      <c r="D65" s="99">
        <v>0</v>
      </c>
      <c r="E65" s="97">
        <v>0</v>
      </c>
      <c r="F65" s="98">
        <v>0</v>
      </c>
      <c r="G65" s="99">
        <v>0</v>
      </c>
      <c r="H65" s="100">
        <v>0</v>
      </c>
      <c r="I65" s="97">
        <v>0</v>
      </c>
      <c r="J65" s="98">
        <v>0</v>
      </c>
      <c r="K65" s="99">
        <v>0</v>
      </c>
    </row>
    <row r="66" spans="1:11" ht="4.5" customHeight="1">
      <c r="A66" s="83"/>
      <c r="B66" s="101"/>
      <c r="C66" s="102"/>
      <c r="D66" s="103"/>
      <c r="E66" s="101"/>
      <c r="F66" s="102"/>
      <c r="G66" s="103"/>
      <c r="H66" s="104"/>
      <c r="I66" s="101"/>
      <c r="J66" s="102"/>
      <c r="K66" s="103"/>
    </row>
    <row r="67" spans="1:11" ht="12.75">
      <c r="A67" s="105"/>
      <c r="B67" s="106"/>
      <c r="C67" s="106"/>
      <c r="D67" s="106"/>
      <c r="E67" s="106"/>
      <c r="F67" s="106"/>
      <c r="G67" s="106"/>
      <c r="H67" s="106"/>
      <c r="I67" s="106"/>
      <c r="J67" s="106"/>
      <c r="K67" s="106"/>
    </row>
    <row r="68" spans="1:11" ht="12.75">
      <c r="A68" s="107"/>
      <c r="B68" s="107"/>
      <c r="C68" s="107"/>
      <c r="D68" s="107"/>
      <c r="E68" s="107"/>
      <c r="F68" s="107"/>
      <c r="G68" s="107"/>
      <c r="H68" s="107"/>
      <c r="I68" s="107"/>
      <c r="J68" s="107"/>
      <c r="K68" s="107"/>
    </row>
    <row r="69" spans="1:11" ht="12.75">
      <c r="A69" s="108"/>
      <c r="B69" s="108"/>
      <c r="C69" s="108"/>
      <c r="D69" s="108"/>
      <c r="E69" s="108"/>
      <c r="F69" s="108"/>
      <c r="G69" s="108"/>
      <c r="H69" s="108"/>
      <c r="I69" s="108"/>
      <c r="J69" s="108"/>
      <c r="K69" s="108"/>
    </row>
    <row r="70" spans="1:11" ht="12.75" hidden="1">
      <c r="A70" s="4" t="s">
        <v>102</v>
      </c>
      <c r="B70" s="5">
        <f>IF(ISERROR(B71/B72),0,(B71/B72))</f>
        <v>0.999999856841837</v>
      </c>
      <c r="C70" s="5">
        <f aca="true" t="shared" si="8" ref="C70:K70">IF(ISERROR(C71/C72),0,(C71/C72))</f>
        <v>0.9815864093780424</v>
      </c>
      <c r="D70" s="5">
        <f t="shared" si="8"/>
        <v>0</v>
      </c>
      <c r="E70" s="5">
        <f t="shared" si="8"/>
        <v>0</v>
      </c>
      <c r="F70" s="5">
        <f t="shared" si="8"/>
        <v>0</v>
      </c>
      <c r="G70" s="5">
        <f t="shared" si="8"/>
        <v>0</v>
      </c>
      <c r="H70" s="5">
        <f t="shared" si="8"/>
        <v>0</v>
      </c>
      <c r="I70" s="5">
        <f t="shared" si="8"/>
        <v>0</v>
      </c>
      <c r="J70" s="5">
        <f t="shared" si="8"/>
        <v>0</v>
      </c>
      <c r="K70" s="5">
        <f t="shared" si="8"/>
        <v>0</v>
      </c>
    </row>
    <row r="71" spans="1:11" ht="12.75" hidden="1">
      <c r="A71" s="2" t="s">
        <v>103</v>
      </c>
      <c r="B71" s="2">
        <f>+B83</f>
        <v>230514241</v>
      </c>
      <c r="C71" s="2">
        <f aca="true" t="shared" si="9" ref="C71:K71">+C83</f>
        <v>233622706</v>
      </c>
      <c r="D71" s="2">
        <f t="shared" si="9"/>
        <v>0</v>
      </c>
      <c r="E71" s="2">
        <f t="shared" si="9"/>
        <v>0</v>
      </c>
      <c r="F71" s="2">
        <f t="shared" si="9"/>
        <v>0</v>
      </c>
      <c r="G71" s="2">
        <f t="shared" si="9"/>
        <v>0</v>
      </c>
      <c r="H71" s="2">
        <f t="shared" si="9"/>
        <v>0</v>
      </c>
      <c r="I71" s="2">
        <f t="shared" si="9"/>
        <v>0</v>
      </c>
      <c r="J71" s="2">
        <f t="shared" si="9"/>
        <v>0</v>
      </c>
      <c r="K71" s="2">
        <f t="shared" si="9"/>
        <v>0</v>
      </c>
    </row>
    <row r="72" spans="1:11" ht="12.75" hidden="1">
      <c r="A72" s="2" t="s">
        <v>104</v>
      </c>
      <c r="B72" s="2">
        <f>+B77</f>
        <v>230514274</v>
      </c>
      <c r="C72" s="2">
        <f aca="true" t="shared" si="10" ref="C72:K72">+C77</f>
        <v>238005237</v>
      </c>
      <c r="D72" s="2">
        <f t="shared" si="10"/>
        <v>265480348</v>
      </c>
      <c r="E72" s="2">
        <f t="shared" si="10"/>
        <v>278017062</v>
      </c>
      <c r="F72" s="2">
        <f t="shared" si="10"/>
        <v>321531280</v>
      </c>
      <c r="G72" s="2">
        <f t="shared" si="10"/>
        <v>321531280</v>
      </c>
      <c r="H72" s="2">
        <f t="shared" si="10"/>
        <v>293487580</v>
      </c>
      <c r="I72" s="2">
        <f t="shared" si="10"/>
        <v>333546528</v>
      </c>
      <c r="J72" s="2">
        <f t="shared" si="10"/>
        <v>359951225</v>
      </c>
      <c r="K72" s="2">
        <f t="shared" si="10"/>
        <v>389001038</v>
      </c>
    </row>
    <row r="73" spans="1:11" ht="12.75" hidden="1">
      <c r="A73" s="2" t="s">
        <v>105</v>
      </c>
      <c r="B73" s="2">
        <f>+B74</f>
        <v>-67802434.83333328</v>
      </c>
      <c r="C73" s="2">
        <f aca="true" t="shared" si="11" ref="C73:K73">+(C78+C80+C81+C82)-(B78+B80+B81+B82)</f>
        <v>79799091</v>
      </c>
      <c r="D73" s="2">
        <f t="shared" si="11"/>
        <v>-241009495</v>
      </c>
      <c r="E73" s="2">
        <f t="shared" si="11"/>
        <v>323791074</v>
      </c>
      <c r="F73" s="2">
        <f>+(F78+F80+F81+F82)-(D78+D80+D81+D82)</f>
        <v>323791074</v>
      </c>
      <c r="G73" s="2">
        <f>+(G78+G80+G81+G82)-(D78+D80+D81+D82)</f>
        <v>323791074</v>
      </c>
      <c r="H73" s="2">
        <f>+(H78+H80+H81+H82)-(D78+D80+D81+D82)</f>
        <v>182176182</v>
      </c>
      <c r="I73" s="2">
        <f>+(I78+I80+I81+I82)-(E78+E80+E81+E82)</f>
        <v>156673088</v>
      </c>
      <c r="J73" s="2">
        <f t="shared" si="11"/>
        <v>-310383657</v>
      </c>
      <c r="K73" s="2">
        <f t="shared" si="11"/>
        <v>1992800</v>
      </c>
    </row>
    <row r="74" spans="1:11" ht="12.75" hidden="1">
      <c r="A74" s="2" t="s">
        <v>106</v>
      </c>
      <c r="B74" s="2">
        <f>+TREND(C74:E74)</f>
        <v>-67802434.83333328</v>
      </c>
      <c r="C74" s="2">
        <f>+C73</f>
        <v>79799091</v>
      </c>
      <c r="D74" s="2">
        <f aca="true" t="shared" si="12" ref="D74:K74">+D73</f>
        <v>-241009495</v>
      </c>
      <c r="E74" s="2">
        <f t="shared" si="12"/>
        <v>323791074</v>
      </c>
      <c r="F74" s="2">
        <f t="shared" si="12"/>
        <v>323791074</v>
      </c>
      <c r="G74" s="2">
        <f t="shared" si="12"/>
        <v>323791074</v>
      </c>
      <c r="H74" s="2">
        <f t="shared" si="12"/>
        <v>182176182</v>
      </c>
      <c r="I74" s="2">
        <f t="shared" si="12"/>
        <v>156673088</v>
      </c>
      <c r="J74" s="2">
        <f t="shared" si="12"/>
        <v>-310383657</v>
      </c>
      <c r="K74" s="2">
        <f t="shared" si="12"/>
        <v>1992800</v>
      </c>
    </row>
    <row r="75" spans="1:11" ht="12.75" hidden="1">
      <c r="A75" s="2" t="s">
        <v>107</v>
      </c>
      <c r="B75" s="2">
        <f>+B84-(((B80+B81+B78)*B70)-B79)</f>
        <v>-129563412.86568198</v>
      </c>
      <c r="C75" s="2">
        <f aca="true" t="shared" si="13" ref="C75:K75">+C84-(((C80+C81+C78)*C70)-C79)</f>
        <v>-172280481.30409378</v>
      </c>
      <c r="D75" s="2">
        <f t="shared" si="13"/>
        <v>58645492</v>
      </c>
      <c r="E75" s="2">
        <f t="shared" si="13"/>
        <v>149887382</v>
      </c>
      <c r="F75" s="2">
        <f t="shared" si="13"/>
        <v>149887382</v>
      </c>
      <c r="G75" s="2">
        <f t="shared" si="13"/>
        <v>149887382</v>
      </c>
      <c r="H75" s="2">
        <f t="shared" si="13"/>
        <v>289358042</v>
      </c>
      <c r="I75" s="2">
        <f t="shared" si="13"/>
        <v>64600000</v>
      </c>
      <c r="J75" s="2">
        <f t="shared" si="13"/>
        <v>25242000</v>
      </c>
      <c r="K75" s="2">
        <f t="shared" si="13"/>
        <v>25929000</v>
      </c>
    </row>
    <row r="76" spans="1:11" ht="12.75" hidden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3.5" hidden="1">
      <c r="A77" s="1" t="s">
        <v>66</v>
      </c>
      <c r="B77" s="3">
        <v>230514274</v>
      </c>
      <c r="C77" s="3">
        <v>238005237</v>
      </c>
      <c r="D77" s="3">
        <v>265480348</v>
      </c>
      <c r="E77" s="3">
        <v>278017062</v>
      </c>
      <c r="F77" s="3">
        <v>321531280</v>
      </c>
      <c r="G77" s="3">
        <v>321531280</v>
      </c>
      <c r="H77" s="3">
        <v>293487580</v>
      </c>
      <c r="I77" s="3">
        <v>333546528</v>
      </c>
      <c r="J77" s="3">
        <v>359951225</v>
      </c>
      <c r="K77" s="3">
        <v>389001038</v>
      </c>
    </row>
    <row r="78" spans="1:11" ht="13.5" hidden="1">
      <c r="A78" s="1" t="s">
        <v>67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3.5" hidden="1">
      <c r="A79" s="1" t="s">
        <v>68</v>
      </c>
      <c r="B79" s="3">
        <v>94903797</v>
      </c>
      <c r="C79" s="3">
        <v>126383216</v>
      </c>
      <c r="D79" s="3">
        <v>58645492</v>
      </c>
      <c r="E79" s="3">
        <v>149887382</v>
      </c>
      <c r="F79" s="3">
        <v>149887382</v>
      </c>
      <c r="G79" s="3">
        <v>149887382</v>
      </c>
      <c r="H79" s="3">
        <v>289358042</v>
      </c>
      <c r="I79" s="3">
        <v>40000000</v>
      </c>
      <c r="J79" s="3">
        <v>0</v>
      </c>
      <c r="K79" s="3">
        <v>0</v>
      </c>
    </row>
    <row r="80" spans="1:11" ht="13.5" hidden="1">
      <c r="A80" s="1" t="s">
        <v>69</v>
      </c>
      <c r="B80" s="3">
        <v>194707925</v>
      </c>
      <c r="C80" s="3">
        <v>228605846</v>
      </c>
      <c r="D80" s="3">
        <v>58276431</v>
      </c>
      <c r="E80" s="3">
        <v>204026765</v>
      </c>
      <c r="F80" s="3">
        <v>204026765</v>
      </c>
      <c r="G80" s="3">
        <v>204026765</v>
      </c>
      <c r="H80" s="3">
        <v>199462719</v>
      </c>
      <c r="I80" s="3">
        <v>475621000</v>
      </c>
      <c r="J80" s="3">
        <v>232431060</v>
      </c>
      <c r="K80" s="3">
        <v>234423860</v>
      </c>
    </row>
    <row r="81" spans="1:11" ht="13.5" hidden="1">
      <c r="A81" s="1" t="s">
        <v>70</v>
      </c>
      <c r="B81" s="3">
        <v>29759317</v>
      </c>
      <c r="C81" s="3">
        <v>75660487</v>
      </c>
      <c r="D81" s="3">
        <v>4980407</v>
      </c>
      <c r="E81" s="3">
        <v>183021147</v>
      </c>
      <c r="F81" s="3">
        <v>183021147</v>
      </c>
      <c r="G81" s="3">
        <v>183021147</v>
      </c>
      <c r="H81" s="3">
        <v>45970301</v>
      </c>
      <c r="I81" s="3">
        <v>68100000</v>
      </c>
      <c r="J81" s="3">
        <v>906283</v>
      </c>
      <c r="K81" s="3">
        <v>906283</v>
      </c>
    </row>
    <row r="82" spans="1:11" ht="13.5" hidden="1">
      <c r="A82" s="1" t="s">
        <v>71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</row>
    <row r="83" spans="1:11" ht="13.5" hidden="1">
      <c r="A83" s="1" t="s">
        <v>72</v>
      </c>
      <c r="B83" s="3">
        <v>230514241</v>
      </c>
      <c r="C83" s="3">
        <v>233622706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3">
        <v>0</v>
      </c>
      <c r="J83" s="3">
        <v>0</v>
      </c>
      <c r="K83" s="3">
        <v>0</v>
      </c>
    </row>
    <row r="84" spans="1:11" ht="13.5" hidden="1">
      <c r="A84" s="1" t="s">
        <v>73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24600000</v>
      </c>
      <c r="J84" s="3">
        <v>25242000</v>
      </c>
      <c r="K84" s="3">
        <v>25929000</v>
      </c>
    </row>
    <row r="85" spans="1:11" ht="13.5" hidden="1">
      <c r="A85" s="1" t="s">
        <v>74</v>
      </c>
      <c r="B85" s="3">
        <v>0</v>
      </c>
      <c r="C85" s="3">
        <v>0</v>
      </c>
      <c r="D85" s="3">
        <v>709421000</v>
      </c>
      <c r="E85" s="3">
        <v>679421000</v>
      </c>
      <c r="F85" s="3">
        <v>679421000</v>
      </c>
      <c r="G85" s="3">
        <v>679421000</v>
      </c>
      <c r="H85" s="3">
        <v>679421000</v>
      </c>
      <c r="I85" s="3">
        <v>630000000</v>
      </c>
      <c r="J85" s="3">
        <v>600000000</v>
      </c>
      <c r="K85" s="3">
        <v>550000000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11" width="9.7109375" style="0" customWidth="1"/>
  </cols>
  <sheetData>
    <row r="1" spans="1:11" ht="18" customHeight="1">
      <c r="A1" s="109" t="s">
        <v>79</v>
      </c>
      <c r="B1" s="110"/>
      <c r="C1" s="110"/>
      <c r="D1" s="111"/>
      <c r="E1" s="111"/>
      <c r="F1" s="111"/>
      <c r="G1" s="111"/>
      <c r="H1" s="111"/>
      <c r="I1" s="111"/>
      <c r="J1" s="111"/>
      <c r="K1" s="111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12" t="s">
        <v>5</v>
      </c>
      <c r="F2" s="113"/>
      <c r="G2" s="113"/>
      <c r="H2" s="113"/>
      <c r="I2" s="114" t="s">
        <v>6</v>
      </c>
      <c r="J2" s="115"/>
      <c r="K2" s="116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9</v>
      </c>
      <c r="E3" s="13" t="s">
        <v>10</v>
      </c>
      <c r="F3" s="14" t="s">
        <v>11</v>
      </c>
      <c r="G3" s="15" t="s">
        <v>12</v>
      </c>
      <c r="H3" s="16" t="s">
        <v>13</v>
      </c>
      <c r="I3" s="13" t="s">
        <v>14</v>
      </c>
      <c r="J3" s="14" t="s">
        <v>15</v>
      </c>
      <c r="K3" s="15" t="s">
        <v>16</v>
      </c>
    </row>
    <row r="4" spans="1:11" ht="12.75">
      <c r="A4" s="17" t="s">
        <v>17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2.75">
      <c r="A5" s="22" t="s">
        <v>18</v>
      </c>
      <c r="B5" s="6">
        <v>0</v>
      </c>
      <c r="C5" s="6">
        <v>0</v>
      </c>
      <c r="D5" s="23">
        <v>0</v>
      </c>
      <c r="E5" s="24">
        <v>0</v>
      </c>
      <c r="F5" s="6">
        <v>0</v>
      </c>
      <c r="G5" s="25">
        <v>0</v>
      </c>
      <c r="H5" s="26">
        <v>0</v>
      </c>
      <c r="I5" s="24">
        <v>0</v>
      </c>
      <c r="J5" s="6">
        <v>0</v>
      </c>
      <c r="K5" s="25">
        <v>0</v>
      </c>
    </row>
    <row r="6" spans="1:11" ht="12.75">
      <c r="A6" s="22" t="s">
        <v>19</v>
      </c>
      <c r="B6" s="6">
        <v>0</v>
      </c>
      <c r="C6" s="6">
        <v>0</v>
      </c>
      <c r="D6" s="23">
        <v>0</v>
      </c>
      <c r="E6" s="24">
        <v>0</v>
      </c>
      <c r="F6" s="6">
        <v>0</v>
      </c>
      <c r="G6" s="25">
        <v>0</v>
      </c>
      <c r="H6" s="26">
        <v>0</v>
      </c>
      <c r="I6" s="24">
        <v>0</v>
      </c>
      <c r="J6" s="6">
        <v>0</v>
      </c>
      <c r="K6" s="25">
        <v>0</v>
      </c>
    </row>
    <row r="7" spans="1:11" ht="12.75">
      <c r="A7" s="22" t="s">
        <v>20</v>
      </c>
      <c r="B7" s="6">
        <v>2637041</v>
      </c>
      <c r="C7" s="6">
        <v>2590763</v>
      </c>
      <c r="D7" s="23">
        <v>215697</v>
      </c>
      <c r="E7" s="24">
        <v>1500000</v>
      </c>
      <c r="F7" s="6">
        <v>1500000</v>
      </c>
      <c r="G7" s="25">
        <v>1500000</v>
      </c>
      <c r="H7" s="26">
        <v>753020</v>
      </c>
      <c r="I7" s="24">
        <v>1500000</v>
      </c>
      <c r="J7" s="6">
        <v>1550000</v>
      </c>
      <c r="K7" s="25">
        <v>1553000</v>
      </c>
    </row>
    <row r="8" spans="1:11" ht="12.75">
      <c r="A8" s="22" t="s">
        <v>21</v>
      </c>
      <c r="B8" s="6">
        <v>306593383</v>
      </c>
      <c r="C8" s="6">
        <v>317473583</v>
      </c>
      <c r="D8" s="23">
        <v>886084</v>
      </c>
      <c r="E8" s="24">
        <v>324760000</v>
      </c>
      <c r="F8" s="6">
        <v>324760000</v>
      </c>
      <c r="G8" s="25">
        <v>324760000</v>
      </c>
      <c r="H8" s="26">
        <v>0</v>
      </c>
      <c r="I8" s="24">
        <v>341715000</v>
      </c>
      <c r="J8" s="6">
        <v>354813000</v>
      </c>
      <c r="K8" s="25">
        <v>370372000</v>
      </c>
    </row>
    <row r="9" spans="1:11" ht="12.75">
      <c r="A9" s="22" t="s">
        <v>22</v>
      </c>
      <c r="B9" s="6">
        <v>2998183</v>
      </c>
      <c r="C9" s="6">
        <v>2290571</v>
      </c>
      <c r="D9" s="23">
        <v>3068499</v>
      </c>
      <c r="E9" s="24">
        <v>1250000</v>
      </c>
      <c r="F9" s="6">
        <v>1250000</v>
      </c>
      <c r="G9" s="25">
        <v>1250000</v>
      </c>
      <c r="H9" s="26">
        <v>0</v>
      </c>
      <c r="I9" s="24">
        <v>300000</v>
      </c>
      <c r="J9" s="6">
        <v>311000</v>
      </c>
      <c r="K9" s="25">
        <v>103000</v>
      </c>
    </row>
    <row r="10" spans="1:11" ht="20.25">
      <c r="A10" s="27" t="s">
        <v>97</v>
      </c>
      <c r="B10" s="28">
        <f>SUM(B5:B9)</f>
        <v>312228607</v>
      </c>
      <c r="C10" s="29">
        <f aca="true" t="shared" si="0" ref="C10:K10">SUM(C5:C9)</f>
        <v>322354917</v>
      </c>
      <c r="D10" s="30">
        <f t="shared" si="0"/>
        <v>4170280</v>
      </c>
      <c r="E10" s="28">
        <f t="shared" si="0"/>
        <v>327510000</v>
      </c>
      <c r="F10" s="29">
        <f t="shared" si="0"/>
        <v>327510000</v>
      </c>
      <c r="G10" s="31">
        <f t="shared" si="0"/>
        <v>327510000</v>
      </c>
      <c r="H10" s="32">
        <f t="shared" si="0"/>
        <v>753020</v>
      </c>
      <c r="I10" s="28">
        <f t="shared" si="0"/>
        <v>343515000</v>
      </c>
      <c r="J10" s="29">
        <f t="shared" si="0"/>
        <v>356674000</v>
      </c>
      <c r="K10" s="31">
        <f t="shared" si="0"/>
        <v>372028000</v>
      </c>
    </row>
    <row r="11" spans="1:11" ht="12.75">
      <c r="A11" s="22" t="s">
        <v>23</v>
      </c>
      <c r="B11" s="6">
        <v>143397898</v>
      </c>
      <c r="C11" s="6">
        <v>153274945</v>
      </c>
      <c r="D11" s="23">
        <v>11165498</v>
      </c>
      <c r="E11" s="24">
        <v>158407262</v>
      </c>
      <c r="F11" s="6">
        <v>158407262</v>
      </c>
      <c r="G11" s="25">
        <v>158407262</v>
      </c>
      <c r="H11" s="26">
        <v>29532750</v>
      </c>
      <c r="I11" s="24">
        <v>191929184</v>
      </c>
      <c r="J11" s="6">
        <v>204741811</v>
      </c>
      <c r="K11" s="25">
        <v>217920222</v>
      </c>
    </row>
    <row r="12" spans="1:11" ht="12.75">
      <c r="A12" s="22" t="s">
        <v>24</v>
      </c>
      <c r="B12" s="6">
        <v>13720823</v>
      </c>
      <c r="C12" s="6">
        <v>14568171</v>
      </c>
      <c r="D12" s="23">
        <v>2572411</v>
      </c>
      <c r="E12" s="24">
        <v>31262889</v>
      </c>
      <c r="F12" s="6">
        <v>31262889</v>
      </c>
      <c r="G12" s="25">
        <v>31262889</v>
      </c>
      <c r="H12" s="26">
        <v>4420825</v>
      </c>
      <c r="I12" s="24">
        <v>18661813</v>
      </c>
      <c r="J12" s="6">
        <v>19706875</v>
      </c>
      <c r="K12" s="25">
        <v>20889287</v>
      </c>
    </row>
    <row r="13" spans="1:11" ht="12.75">
      <c r="A13" s="22" t="s">
        <v>98</v>
      </c>
      <c r="B13" s="6">
        <v>4696840</v>
      </c>
      <c r="C13" s="6">
        <v>9174383</v>
      </c>
      <c r="D13" s="23">
        <v>3276691</v>
      </c>
      <c r="E13" s="24">
        <v>0</v>
      </c>
      <c r="F13" s="6">
        <v>0</v>
      </c>
      <c r="G13" s="25">
        <v>0</v>
      </c>
      <c r="H13" s="26">
        <v>1119502</v>
      </c>
      <c r="I13" s="24">
        <v>7392000</v>
      </c>
      <c r="J13" s="6">
        <v>7791168</v>
      </c>
      <c r="K13" s="25">
        <v>8211891</v>
      </c>
    </row>
    <row r="14" spans="1:11" ht="12.75">
      <c r="A14" s="22" t="s">
        <v>25</v>
      </c>
      <c r="B14" s="6">
        <v>784258</v>
      </c>
      <c r="C14" s="6">
        <v>1202113</v>
      </c>
      <c r="D14" s="23">
        <v>777655</v>
      </c>
      <c r="E14" s="24">
        <v>0</v>
      </c>
      <c r="F14" s="6">
        <v>0</v>
      </c>
      <c r="G14" s="25">
        <v>0</v>
      </c>
      <c r="H14" s="26">
        <v>0</v>
      </c>
      <c r="I14" s="24">
        <v>0</v>
      </c>
      <c r="J14" s="6">
        <v>0</v>
      </c>
      <c r="K14" s="25">
        <v>0</v>
      </c>
    </row>
    <row r="15" spans="1:11" ht="12.75">
      <c r="A15" s="22" t="s">
        <v>26</v>
      </c>
      <c r="B15" s="6">
        <v>1144451</v>
      </c>
      <c r="C15" s="6">
        <v>0</v>
      </c>
      <c r="D15" s="23">
        <v>100086</v>
      </c>
      <c r="E15" s="24">
        <v>3388705</v>
      </c>
      <c r="F15" s="6">
        <v>3388705</v>
      </c>
      <c r="G15" s="25">
        <v>3388705</v>
      </c>
      <c r="H15" s="26">
        <v>2893597</v>
      </c>
      <c r="I15" s="24">
        <v>3481850</v>
      </c>
      <c r="J15" s="6">
        <v>3657444</v>
      </c>
      <c r="K15" s="25">
        <v>3847743</v>
      </c>
    </row>
    <row r="16" spans="1:11" ht="12.75">
      <c r="A16" s="22" t="s">
        <v>21</v>
      </c>
      <c r="B16" s="6">
        <v>93695862</v>
      </c>
      <c r="C16" s="6">
        <v>24864284</v>
      </c>
      <c r="D16" s="23">
        <v>0</v>
      </c>
      <c r="E16" s="24">
        <v>1954972</v>
      </c>
      <c r="F16" s="6">
        <v>1954972</v>
      </c>
      <c r="G16" s="25">
        <v>1954972</v>
      </c>
      <c r="H16" s="26">
        <v>15000</v>
      </c>
      <c r="I16" s="24">
        <v>1909218</v>
      </c>
      <c r="J16" s="6">
        <v>2016135</v>
      </c>
      <c r="K16" s="25">
        <v>2125006</v>
      </c>
    </row>
    <row r="17" spans="1:11" ht="12.75">
      <c r="A17" s="22" t="s">
        <v>27</v>
      </c>
      <c r="B17" s="6">
        <v>58079225</v>
      </c>
      <c r="C17" s="6">
        <v>130854276</v>
      </c>
      <c r="D17" s="23">
        <v>23588482</v>
      </c>
      <c r="E17" s="24">
        <v>96612620</v>
      </c>
      <c r="F17" s="6">
        <v>96612620</v>
      </c>
      <c r="G17" s="25">
        <v>96612620</v>
      </c>
      <c r="H17" s="26">
        <v>180221409</v>
      </c>
      <c r="I17" s="24">
        <v>94818411</v>
      </c>
      <c r="J17" s="6">
        <v>99726849</v>
      </c>
      <c r="K17" s="25">
        <v>105591545</v>
      </c>
    </row>
    <row r="18" spans="1:11" ht="12.75">
      <c r="A18" s="33" t="s">
        <v>28</v>
      </c>
      <c r="B18" s="34">
        <f>SUM(B11:B17)</f>
        <v>315519357</v>
      </c>
      <c r="C18" s="35">
        <f aca="true" t="shared" si="1" ref="C18:K18">SUM(C11:C17)</f>
        <v>333938172</v>
      </c>
      <c r="D18" s="36">
        <f t="shared" si="1"/>
        <v>41480823</v>
      </c>
      <c r="E18" s="34">
        <f t="shared" si="1"/>
        <v>291626448</v>
      </c>
      <c r="F18" s="35">
        <f t="shared" si="1"/>
        <v>291626448</v>
      </c>
      <c r="G18" s="37">
        <f t="shared" si="1"/>
        <v>291626448</v>
      </c>
      <c r="H18" s="38">
        <f t="shared" si="1"/>
        <v>218203083</v>
      </c>
      <c r="I18" s="34">
        <f t="shared" si="1"/>
        <v>318192476</v>
      </c>
      <c r="J18" s="35">
        <f t="shared" si="1"/>
        <v>337640282</v>
      </c>
      <c r="K18" s="37">
        <f t="shared" si="1"/>
        <v>358585694</v>
      </c>
    </row>
    <row r="19" spans="1:11" ht="12.75">
      <c r="A19" s="33" t="s">
        <v>29</v>
      </c>
      <c r="B19" s="39">
        <f>+B10-B18</f>
        <v>-3290750</v>
      </c>
      <c r="C19" s="40">
        <f aca="true" t="shared" si="2" ref="C19:K19">+C10-C18</f>
        <v>-11583255</v>
      </c>
      <c r="D19" s="41">
        <f t="shared" si="2"/>
        <v>-37310543</v>
      </c>
      <c r="E19" s="39">
        <f t="shared" si="2"/>
        <v>35883552</v>
      </c>
      <c r="F19" s="40">
        <f t="shared" si="2"/>
        <v>35883552</v>
      </c>
      <c r="G19" s="42">
        <f t="shared" si="2"/>
        <v>35883552</v>
      </c>
      <c r="H19" s="43">
        <f t="shared" si="2"/>
        <v>-217450063</v>
      </c>
      <c r="I19" s="39">
        <f t="shared" si="2"/>
        <v>25322524</v>
      </c>
      <c r="J19" s="40">
        <f t="shared" si="2"/>
        <v>19033718</v>
      </c>
      <c r="K19" s="42">
        <f t="shared" si="2"/>
        <v>13442306</v>
      </c>
    </row>
    <row r="20" spans="1:11" ht="20.25">
      <c r="A20" s="44" t="s">
        <v>30</v>
      </c>
      <c r="B20" s="45">
        <v>0</v>
      </c>
      <c r="C20" s="46">
        <v>0</v>
      </c>
      <c r="D20" s="47">
        <v>860888</v>
      </c>
      <c r="E20" s="45">
        <v>2364000</v>
      </c>
      <c r="F20" s="46">
        <v>2364000</v>
      </c>
      <c r="G20" s="48">
        <v>2364000</v>
      </c>
      <c r="H20" s="49">
        <v>0</v>
      </c>
      <c r="I20" s="45">
        <v>2504000</v>
      </c>
      <c r="J20" s="46">
        <v>2648000</v>
      </c>
      <c r="K20" s="48">
        <v>2794000</v>
      </c>
    </row>
    <row r="21" spans="1:11" ht="12.75">
      <c r="A21" s="22" t="s">
        <v>99</v>
      </c>
      <c r="B21" s="50">
        <v>0</v>
      </c>
      <c r="C21" s="51">
        <v>0</v>
      </c>
      <c r="D21" s="52">
        <v>0</v>
      </c>
      <c r="E21" s="50">
        <v>0</v>
      </c>
      <c r="F21" s="51">
        <v>0</v>
      </c>
      <c r="G21" s="53">
        <v>0</v>
      </c>
      <c r="H21" s="54">
        <v>0</v>
      </c>
      <c r="I21" s="50">
        <v>0</v>
      </c>
      <c r="J21" s="51">
        <v>0</v>
      </c>
      <c r="K21" s="53">
        <v>0</v>
      </c>
    </row>
    <row r="22" spans="1:11" ht="12.75">
      <c r="A22" s="55" t="s">
        <v>100</v>
      </c>
      <c r="B22" s="56">
        <f>SUM(B19:B21)</f>
        <v>-3290750</v>
      </c>
      <c r="C22" s="57">
        <f aca="true" t="shared" si="3" ref="C22:K22">SUM(C19:C21)</f>
        <v>-11583255</v>
      </c>
      <c r="D22" s="58">
        <f t="shared" si="3"/>
        <v>-36449655</v>
      </c>
      <c r="E22" s="56">
        <f t="shared" si="3"/>
        <v>38247552</v>
      </c>
      <c r="F22" s="57">
        <f t="shared" si="3"/>
        <v>38247552</v>
      </c>
      <c r="G22" s="59">
        <f t="shared" si="3"/>
        <v>38247552</v>
      </c>
      <c r="H22" s="60">
        <f t="shared" si="3"/>
        <v>-217450063</v>
      </c>
      <c r="I22" s="56">
        <f t="shared" si="3"/>
        <v>27826524</v>
      </c>
      <c r="J22" s="57">
        <f t="shared" si="3"/>
        <v>21681718</v>
      </c>
      <c r="K22" s="59">
        <f t="shared" si="3"/>
        <v>16236306</v>
      </c>
    </row>
    <row r="23" spans="1:11" ht="12.75">
      <c r="A23" s="61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2.75">
      <c r="A24" s="62" t="s">
        <v>32</v>
      </c>
      <c r="B24" s="39">
        <f>SUM(B22:B23)</f>
        <v>-3290750</v>
      </c>
      <c r="C24" s="40">
        <f aca="true" t="shared" si="4" ref="C24:K24">SUM(C22:C23)</f>
        <v>-11583255</v>
      </c>
      <c r="D24" s="41">
        <f t="shared" si="4"/>
        <v>-36449655</v>
      </c>
      <c r="E24" s="39">
        <f t="shared" si="4"/>
        <v>38247552</v>
      </c>
      <c r="F24" s="40">
        <f t="shared" si="4"/>
        <v>38247552</v>
      </c>
      <c r="G24" s="42">
        <f t="shared" si="4"/>
        <v>38247552</v>
      </c>
      <c r="H24" s="43">
        <f t="shared" si="4"/>
        <v>-217450063</v>
      </c>
      <c r="I24" s="39">
        <f t="shared" si="4"/>
        <v>27826524</v>
      </c>
      <c r="J24" s="40">
        <f t="shared" si="4"/>
        <v>21681718</v>
      </c>
      <c r="K24" s="42">
        <f t="shared" si="4"/>
        <v>16236306</v>
      </c>
    </row>
    <row r="25" spans="1:11" ht="4.5" customHeight="1">
      <c r="A25" s="63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2.75">
      <c r="A26" s="64" t="s">
        <v>101</v>
      </c>
      <c r="B26" s="65"/>
      <c r="C26" s="66"/>
      <c r="D26" s="67"/>
      <c r="E26" s="65"/>
      <c r="F26" s="66"/>
      <c r="G26" s="67"/>
      <c r="H26" s="68"/>
      <c r="I26" s="65"/>
      <c r="J26" s="66"/>
      <c r="K26" s="67"/>
    </row>
    <row r="27" spans="1:11" ht="12.75">
      <c r="A27" s="33" t="s">
        <v>33</v>
      </c>
      <c r="B27" s="7">
        <v>22782156</v>
      </c>
      <c r="C27" s="7">
        <v>32204599</v>
      </c>
      <c r="D27" s="69">
        <v>1062657</v>
      </c>
      <c r="E27" s="70">
        <v>23220295</v>
      </c>
      <c r="F27" s="7">
        <v>23220295</v>
      </c>
      <c r="G27" s="71">
        <v>23220295</v>
      </c>
      <c r="H27" s="72">
        <v>13143300</v>
      </c>
      <c r="I27" s="70">
        <v>5000000</v>
      </c>
      <c r="J27" s="7">
        <v>5270000</v>
      </c>
      <c r="K27" s="71">
        <v>5554580</v>
      </c>
    </row>
    <row r="28" spans="1:11" ht="12.75">
      <c r="A28" s="73" t="s">
        <v>34</v>
      </c>
      <c r="B28" s="6">
        <v>0</v>
      </c>
      <c r="C28" s="6">
        <v>0</v>
      </c>
      <c r="D28" s="23">
        <v>0</v>
      </c>
      <c r="E28" s="24">
        <v>0</v>
      </c>
      <c r="F28" s="6">
        <v>0</v>
      </c>
      <c r="G28" s="25">
        <v>0</v>
      </c>
      <c r="H28" s="26">
        <v>0</v>
      </c>
      <c r="I28" s="24">
        <v>0</v>
      </c>
      <c r="J28" s="6">
        <v>0</v>
      </c>
      <c r="K28" s="25">
        <v>0</v>
      </c>
    </row>
    <row r="29" spans="1:11" ht="12.75">
      <c r="A29" s="22"/>
      <c r="B29" s="6"/>
      <c r="C29" s="6"/>
      <c r="D29" s="23"/>
      <c r="E29" s="24"/>
      <c r="F29" s="6"/>
      <c r="G29" s="25"/>
      <c r="H29" s="26"/>
      <c r="I29" s="24"/>
      <c r="J29" s="6"/>
      <c r="K29" s="25"/>
    </row>
    <row r="30" spans="1:11" ht="12.75">
      <c r="A30" s="22" t="s">
        <v>35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2.75">
      <c r="A31" s="22" t="s">
        <v>36</v>
      </c>
      <c r="B31" s="6">
        <v>22782156</v>
      </c>
      <c r="C31" s="6">
        <v>32204599</v>
      </c>
      <c r="D31" s="23">
        <v>5329342</v>
      </c>
      <c r="E31" s="24">
        <v>13000000</v>
      </c>
      <c r="F31" s="6">
        <v>13000000</v>
      </c>
      <c r="G31" s="25">
        <v>13000000</v>
      </c>
      <c r="H31" s="26">
        <v>0</v>
      </c>
      <c r="I31" s="24">
        <v>0</v>
      </c>
      <c r="J31" s="6">
        <v>0</v>
      </c>
      <c r="K31" s="25">
        <v>0</v>
      </c>
    </row>
    <row r="32" spans="1:11" ht="12.75">
      <c r="A32" s="33" t="s">
        <v>37</v>
      </c>
      <c r="B32" s="7">
        <f>SUM(B28:B31)</f>
        <v>22782156</v>
      </c>
      <c r="C32" s="7">
        <f aca="true" t="shared" si="5" ref="C32:K32">SUM(C28:C31)</f>
        <v>32204599</v>
      </c>
      <c r="D32" s="69">
        <f t="shared" si="5"/>
        <v>5329342</v>
      </c>
      <c r="E32" s="70">
        <f t="shared" si="5"/>
        <v>13000000</v>
      </c>
      <c r="F32" s="7">
        <f t="shared" si="5"/>
        <v>13000000</v>
      </c>
      <c r="G32" s="71">
        <f t="shared" si="5"/>
        <v>13000000</v>
      </c>
      <c r="H32" s="72">
        <f t="shared" si="5"/>
        <v>0</v>
      </c>
      <c r="I32" s="70">
        <f t="shared" si="5"/>
        <v>0</v>
      </c>
      <c r="J32" s="7">
        <f t="shared" si="5"/>
        <v>0</v>
      </c>
      <c r="K32" s="71">
        <f t="shared" si="5"/>
        <v>0</v>
      </c>
    </row>
    <row r="33" spans="1:11" ht="4.5" customHeight="1">
      <c r="A33" s="33"/>
      <c r="B33" s="74"/>
      <c r="C33" s="75"/>
      <c r="D33" s="76"/>
      <c r="E33" s="74"/>
      <c r="F33" s="75"/>
      <c r="G33" s="76"/>
      <c r="H33" s="77"/>
      <c r="I33" s="74"/>
      <c r="J33" s="75"/>
      <c r="K33" s="76"/>
    </row>
    <row r="34" spans="1:11" ht="12.75">
      <c r="A34" s="64" t="s">
        <v>38</v>
      </c>
      <c r="B34" s="65"/>
      <c r="C34" s="66"/>
      <c r="D34" s="67"/>
      <c r="E34" s="65"/>
      <c r="F34" s="66"/>
      <c r="G34" s="67"/>
      <c r="H34" s="68"/>
      <c r="I34" s="65"/>
      <c r="J34" s="66"/>
      <c r="K34" s="67"/>
    </row>
    <row r="35" spans="1:11" ht="12.75">
      <c r="A35" s="22" t="s">
        <v>39</v>
      </c>
      <c r="B35" s="6">
        <v>7796312</v>
      </c>
      <c r="C35" s="6">
        <v>3070495</v>
      </c>
      <c r="D35" s="23">
        <v>-11822651</v>
      </c>
      <c r="E35" s="24">
        <v>0</v>
      </c>
      <c r="F35" s="6">
        <v>0</v>
      </c>
      <c r="G35" s="25">
        <v>0</v>
      </c>
      <c r="H35" s="26">
        <v>-289281449</v>
      </c>
      <c r="I35" s="24">
        <v>410492171</v>
      </c>
      <c r="J35" s="6">
        <v>278987413</v>
      </c>
      <c r="K35" s="25">
        <v>113376697</v>
      </c>
    </row>
    <row r="36" spans="1:11" ht="12.75">
      <c r="A36" s="22" t="s">
        <v>40</v>
      </c>
      <c r="B36" s="6">
        <v>37483901</v>
      </c>
      <c r="C36" s="6">
        <v>38004907</v>
      </c>
      <c r="D36" s="23">
        <v>-151397</v>
      </c>
      <c r="E36" s="24">
        <v>23220295</v>
      </c>
      <c r="F36" s="6">
        <v>23220295</v>
      </c>
      <c r="G36" s="25">
        <v>23220295</v>
      </c>
      <c r="H36" s="26">
        <v>13143300</v>
      </c>
      <c r="I36" s="24">
        <v>5000000</v>
      </c>
      <c r="J36" s="6">
        <v>5270000</v>
      </c>
      <c r="K36" s="25">
        <v>5554580</v>
      </c>
    </row>
    <row r="37" spans="1:11" ht="12.75">
      <c r="A37" s="22" t="s">
        <v>41</v>
      </c>
      <c r="B37" s="6">
        <v>52922531</v>
      </c>
      <c r="C37" s="6">
        <v>55867260</v>
      </c>
      <c r="D37" s="23">
        <v>26045640</v>
      </c>
      <c r="E37" s="24">
        <v>2000264</v>
      </c>
      <c r="F37" s="6">
        <v>2000264</v>
      </c>
      <c r="G37" s="25">
        <v>2000264</v>
      </c>
      <c r="H37" s="26">
        <v>-58688101</v>
      </c>
      <c r="I37" s="24">
        <v>15000000</v>
      </c>
      <c r="J37" s="6">
        <v>2000000</v>
      </c>
      <c r="K37" s="25">
        <v>2000000</v>
      </c>
    </row>
    <row r="38" spans="1:11" ht="12.75">
      <c r="A38" s="22" t="s">
        <v>42</v>
      </c>
      <c r="B38" s="6">
        <v>29694293</v>
      </c>
      <c r="C38" s="6">
        <v>24181717</v>
      </c>
      <c r="D38" s="23">
        <v>-4509987</v>
      </c>
      <c r="E38" s="24">
        <v>0</v>
      </c>
      <c r="F38" s="6">
        <v>0</v>
      </c>
      <c r="G38" s="25">
        <v>0</v>
      </c>
      <c r="H38" s="26">
        <v>0</v>
      </c>
      <c r="I38" s="24">
        <v>12712000</v>
      </c>
      <c r="J38" s="6">
        <v>14852000</v>
      </c>
      <c r="K38" s="25">
        <v>16972000</v>
      </c>
    </row>
    <row r="39" spans="1:11" ht="12.75">
      <c r="A39" s="22" t="s">
        <v>43</v>
      </c>
      <c r="B39" s="6">
        <v>-37336611</v>
      </c>
      <c r="C39" s="6">
        <v>-38973575</v>
      </c>
      <c r="D39" s="23">
        <v>2939954</v>
      </c>
      <c r="E39" s="24">
        <v>-17027521</v>
      </c>
      <c r="F39" s="6">
        <v>-17027521</v>
      </c>
      <c r="G39" s="25">
        <v>-17027521</v>
      </c>
      <c r="H39" s="26">
        <v>15</v>
      </c>
      <c r="I39" s="24">
        <v>359953647</v>
      </c>
      <c r="J39" s="6">
        <v>245723695</v>
      </c>
      <c r="K39" s="25">
        <v>83722971</v>
      </c>
    </row>
    <row r="40" spans="1:11" ht="4.5" customHeight="1">
      <c r="A40" s="63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2.75">
      <c r="A41" s="64" t="s">
        <v>44</v>
      </c>
      <c r="B41" s="65"/>
      <c r="C41" s="66"/>
      <c r="D41" s="67"/>
      <c r="E41" s="65"/>
      <c r="F41" s="66"/>
      <c r="G41" s="67"/>
      <c r="H41" s="68"/>
      <c r="I41" s="65"/>
      <c r="J41" s="66"/>
      <c r="K41" s="67"/>
    </row>
    <row r="42" spans="1:11" ht="12.75">
      <c r="A42" s="22" t="s">
        <v>45</v>
      </c>
      <c r="B42" s="6">
        <v>20856953</v>
      </c>
      <c r="C42" s="6">
        <v>-28494839</v>
      </c>
      <c r="D42" s="23">
        <v>-37098132</v>
      </c>
      <c r="E42" s="24">
        <v>-291626448</v>
      </c>
      <c r="F42" s="6">
        <v>-291626448</v>
      </c>
      <c r="G42" s="25">
        <v>-291626448</v>
      </c>
      <c r="H42" s="26">
        <v>-217083581</v>
      </c>
      <c r="I42" s="24">
        <v>-310800476</v>
      </c>
      <c r="J42" s="6">
        <v>-329849114</v>
      </c>
      <c r="K42" s="25">
        <v>-350373803</v>
      </c>
    </row>
    <row r="43" spans="1:11" ht="12.75">
      <c r="A43" s="22" t="s">
        <v>46</v>
      </c>
      <c r="B43" s="6">
        <v>-18439437</v>
      </c>
      <c r="C43" s="6">
        <v>13135467</v>
      </c>
      <c r="D43" s="23">
        <v>0</v>
      </c>
      <c r="E43" s="24">
        <v>0</v>
      </c>
      <c r="F43" s="6">
        <v>0</v>
      </c>
      <c r="G43" s="25">
        <v>0</v>
      </c>
      <c r="H43" s="26">
        <v>0</v>
      </c>
      <c r="I43" s="24">
        <v>0</v>
      </c>
      <c r="J43" s="6">
        <v>0</v>
      </c>
      <c r="K43" s="25">
        <v>0</v>
      </c>
    </row>
    <row r="44" spans="1:11" ht="12.75">
      <c r="A44" s="22" t="s">
        <v>47</v>
      </c>
      <c r="B44" s="6">
        <v>0</v>
      </c>
      <c r="C44" s="6">
        <v>4066000</v>
      </c>
      <c r="D44" s="23">
        <v>-834246</v>
      </c>
      <c r="E44" s="24">
        <v>0</v>
      </c>
      <c r="F44" s="6">
        <v>0</v>
      </c>
      <c r="G44" s="25">
        <v>0</v>
      </c>
      <c r="H44" s="26">
        <v>0</v>
      </c>
      <c r="I44" s="24">
        <v>0</v>
      </c>
      <c r="J44" s="6">
        <v>0</v>
      </c>
      <c r="K44" s="25">
        <v>0</v>
      </c>
    </row>
    <row r="45" spans="1:11" ht="12.75">
      <c r="A45" s="33" t="s">
        <v>48</v>
      </c>
      <c r="B45" s="7">
        <v>2581785</v>
      </c>
      <c r="C45" s="7">
        <v>764378</v>
      </c>
      <c r="D45" s="69">
        <v>-37932378</v>
      </c>
      <c r="E45" s="70">
        <v>-291626448</v>
      </c>
      <c r="F45" s="7">
        <v>-291626448</v>
      </c>
      <c r="G45" s="71">
        <v>-291626448</v>
      </c>
      <c r="H45" s="72">
        <v>-217083581</v>
      </c>
      <c r="I45" s="70">
        <v>-310800476</v>
      </c>
      <c r="J45" s="7">
        <v>-329849114</v>
      </c>
      <c r="K45" s="71">
        <v>-350373803</v>
      </c>
    </row>
    <row r="46" spans="1:11" ht="4.5" customHeight="1">
      <c r="A46" s="63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2.75">
      <c r="A47" s="64" t="s">
        <v>49</v>
      </c>
      <c r="B47" s="65">
        <v>0</v>
      </c>
      <c r="C47" s="66">
        <v>0</v>
      </c>
      <c r="D47" s="67">
        <v>0</v>
      </c>
      <c r="E47" s="65">
        <v>0</v>
      </c>
      <c r="F47" s="66">
        <v>0</v>
      </c>
      <c r="G47" s="67">
        <v>0</v>
      </c>
      <c r="H47" s="68">
        <v>0</v>
      </c>
      <c r="I47" s="65">
        <v>0</v>
      </c>
      <c r="J47" s="66">
        <v>0</v>
      </c>
      <c r="K47" s="67">
        <v>0</v>
      </c>
    </row>
    <row r="48" spans="1:11" ht="12.75">
      <c r="A48" s="22" t="s">
        <v>50</v>
      </c>
      <c r="B48" s="6">
        <v>2581785</v>
      </c>
      <c r="C48" s="6">
        <v>764378</v>
      </c>
      <c r="D48" s="23">
        <v>-13922260</v>
      </c>
      <c r="E48" s="24">
        <v>0</v>
      </c>
      <c r="F48" s="6">
        <v>0</v>
      </c>
      <c r="G48" s="25">
        <v>0</v>
      </c>
      <c r="H48" s="26">
        <v>-322054755</v>
      </c>
      <c r="I48" s="24">
        <v>157684865</v>
      </c>
      <c r="J48" s="6">
        <v>50338100</v>
      </c>
      <c r="K48" s="25">
        <v>53367600</v>
      </c>
    </row>
    <row r="49" spans="1:11" ht="12.75">
      <c r="A49" s="22" t="s">
        <v>51</v>
      </c>
      <c r="B49" s="6">
        <f>+B75</f>
        <v>37339819.338454485</v>
      </c>
      <c r="C49" s="6">
        <f aca="true" t="shared" si="6" ref="C49:K49">+C75</f>
        <v>51915910</v>
      </c>
      <c r="D49" s="23">
        <f t="shared" si="6"/>
        <v>25211647</v>
      </c>
      <c r="E49" s="24">
        <f t="shared" si="6"/>
        <v>2000264</v>
      </c>
      <c r="F49" s="6">
        <f t="shared" si="6"/>
        <v>2000264</v>
      </c>
      <c r="G49" s="25">
        <f t="shared" si="6"/>
        <v>2000264</v>
      </c>
      <c r="H49" s="26">
        <f t="shared" si="6"/>
        <v>-58688101</v>
      </c>
      <c r="I49" s="24">
        <f t="shared" si="6"/>
        <v>15000000</v>
      </c>
      <c r="J49" s="6">
        <f t="shared" si="6"/>
        <v>2000000</v>
      </c>
      <c r="K49" s="25">
        <f t="shared" si="6"/>
        <v>2000000</v>
      </c>
    </row>
    <row r="50" spans="1:11" ht="12.75">
      <c r="A50" s="33" t="s">
        <v>52</v>
      </c>
      <c r="B50" s="7">
        <f>+B48-B49</f>
        <v>-34758034.338454485</v>
      </c>
      <c r="C50" s="7">
        <f aca="true" t="shared" si="7" ref="C50:K50">+C48-C49</f>
        <v>-51151532</v>
      </c>
      <c r="D50" s="69">
        <f t="shared" si="7"/>
        <v>-39133907</v>
      </c>
      <c r="E50" s="70">
        <f t="shared" si="7"/>
        <v>-2000264</v>
      </c>
      <c r="F50" s="7">
        <f t="shared" si="7"/>
        <v>-2000264</v>
      </c>
      <c r="G50" s="71">
        <f t="shared" si="7"/>
        <v>-2000264</v>
      </c>
      <c r="H50" s="72">
        <f t="shared" si="7"/>
        <v>-263366654</v>
      </c>
      <c r="I50" s="70">
        <f t="shared" si="7"/>
        <v>142684865</v>
      </c>
      <c r="J50" s="7">
        <f t="shared" si="7"/>
        <v>48338100</v>
      </c>
      <c r="K50" s="71">
        <f t="shared" si="7"/>
        <v>51367600</v>
      </c>
    </row>
    <row r="51" spans="1:11" ht="4.5" customHeight="1">
      <c r="A51" s="78"/>
      <c r="B51" s="79"/>
      <c r="C51" s="80"/>
      <c r="D51" s="81"/>
      <c r="E51" s="79"/>
      <c r="F51" s="80"/>
      <c r="G51" s="81"/>
      <c r="H51" s="82"/>
      <c r="I51" s="79"/>
      <c r="J51" s="80"/>
      <c r="K51" s="81"/>
    </row>
    <row r="52" spans="1:11" ht="12.75">
      <c r="A52" s="64" t="s">
        <v>53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2.75">
      <c r="A53" s="22" t="s">
        <v>54</v>
      </c>
      <c r="B53" s="6">
        <v>37483901</v>
      </c>
      <c r="C53" s="6">
        <v>38004907</v>
      </c>
      <c r="D53" s="23">
        <v>-580523</v>
      </c>
      <c r="E53" s="24">
        <v>16070295</v>
      </c>
      <c r="F53" s="6">
        <v>16070295</v>
      </c>
      <c r="G53" s="25">
        <v>16070295</v>
      </c>
      <c r="H53" s="26">
        <v>307661</v>
      </c>
      <c r="I53" s="24">
        <v>0</v>
      </c>
      <c r="J53" s="6">
        <v>0</v>
      </c>
      <c r="K53" s="25">
        <v>0</v>
      </c>
    </row>
    <row r="54" spans="1:11" ht="12.75">
      <c r="A54" s="22" t="s">
        <v>55</v>
      </c>
      <c r="B54" s="6">
        <v>4696840</v>
      </c>
      <c r="C54" s="6">
        <v>9174383</v>
      </c>
      <c r="D54" s="23">
        <v>0</v>
      </c>
      <c r="E54" s="24">
        <v>0</v>
      </c>
      <c r="F54" s="6">
        <v>0</v>
      </c>
      <c r="G54" s="25">
        <v>0</v>
      </c>
      <c r="H54" s="26">
        <v>1119502</v>
      </c>
      <c r="I54" s="24">
        <v>7392000</v>
      </c>
      <c r="J54" s="6">
        <v>7791168</v>
      </c>
      <c r="K54" s="25">
        <v>8211891</v>
      </c>
    </row>
    <row r="55" spans="1:11" ht="12.75">
      <c r="A55" s="22" t="s">
        <v>56</v>
      </c>
      <c r="B55" s="6">
        <v>0</v>
      </c>
      <c r="C55" s="6">
        <v>0</v>
      </c>
      <c r="D55" s="23">
        <v>0</v>
      </c>
      <c r="E55" s="24">
        <v>0</v>
      </c>
      <c r="F55" s="6">
        <v>0</v>
      </c>
      <c r="G55" s="25">
        <v>0</v>
      </c>
      <c r="H55" s="26">
        <v>0</v>
      </c>
      <c r="I55" s="24">
        <v>0</v>
      </c>
      <c r="J55" s="6">
        <v>0</v>
      </c>
      <c r="K55" s="25">
        <v>0</v>
      </c>
    </row>
    <row r="56" spans="1:11" ht="12.75">
      <c r="A56" s="22" t="s">
        <v>57</v>
      </c>
      <c r="B56" s="6">
        <v>1144451</v>
      </c>
      <c r="C56" s="6">
        <v>0</v>
      </c>
      <c r="D56" s="23">
        <v>1292174</v>
      </c>
      <c r="E56" s="24">
        <v>4744455</v>
      </c>
      <c r="F56" s="6">
        <v>4744455</v>
      </c>
      <c r="G56" s="25">
        <v>4744455</v>
      </c>
      <c r="H56" s="26">
        <v>39567511</v>
      </c>
      <c r="I56" s="24">
        <v>5848130</v>
      </c>
      <c r="J56" s="6">
        <v>6915598</v>
      </c>
      <c r="K56" s="25">
        <v>7767516</v>
      </c>
    </row>
    <row r="57" spans="1:11" ht="4.5" customHeight="1">
      <c r="A57" s="83"/>
      <c r="B57" s="84"/>
      <c r="C57" s="85"/>
      <c r="D57" s="86"/>
      <c r="E57" s="84"/>
      <c r="F57" s="85"/>
      <c r="G57" s="86"/>
      <c r="H57" s="87"/>
      <c r="I57" s="84"/>
      <c r="J57" s="85"/>
      <c r="K57" s="86"/>
    </row>
    <row r="58" spans="1:11" ht="12.75">
      <c r="A58" s="64" t="s">
        <v>58</v>
      </c>
      <c r="B58" s="18"/>
      <c r="C58" s="19"/>
      <c r="D58" s="20"/>
      <c r="E58" s="18"/>
      <c r="F58" s="19"/>
      <c r="G58" s="20"/>
      <c r="H58" s="21"/>
      <c r="I58" s="88"/>
      <c r="J58" s="6"/>
      <c r="K58" s="89"/>
    </row>
    <row r="59" spans="1:11" ht="12.75">
      <c r="A59" s="90" t="s">
        <v>59</v>
      </c>
      <c r="B59" s="6">
        <v>0</v>
      </c>
      <c r="C59" s="6">
        <v>0</v>
      </c>
      <c r="D59" s="23">
        <v>0</v>
      </c>
      <c r="E59" s="24">
        <v>0</v>
      </c>
      <c r="F59" s="6">
        <v>0</v>
      </c>
      <c r="G59" s="25">
        <v>0</v>
      </c>
      <c r="H59" s="26">
        <v>0</v>
      </c>
      <c r="I59" s="24">
        <v>0</v>
      </c>
      <c r="J59" s="6">
        <v>0</v>
      </c>
      <c r="K59" s="25">
        <v>0</v>
      </c>
    </row>
    <row r="60" spans="1:11" ht="12.75">
      <c r="A60" s="90" t="s">
        <v>60</v>
      </c>
      <c r="B60" s="6">
        <v>0</v>
      </c>
      <c r="C60" s="6">
        <v>0</v>
      </c>
      <c r="D60" s="23">
        <v>0</v>
      </c>
      <c r="E60" s="24">
        <v>0</v>
      </c>
      <c r="F60" s="6">
        <v>0</v>
      </c>
      <c r="G60" s="25">
        <v>0</v>
      </c>
      <c r="H60" s="26">
        <v>0</v>
      </c>
      <c r="I60" s="24">
        <v>0</v>
      </c>
      <c r="J60" s="6">
        <v>0</v>
      </c>
      <c r="K60" s="25">
        <v>0</v>
      </c>
    </row>
    <row r="61" spans="1:11" ht="12.75">
      <c r="A61" s="91" t="s">
        <v>61</v>
      </c>
      <c r="B61" s="92">
        <v>0</v>
      </c>
      <c r="C61" s="93">
        <v>0</v>
      </c>
      <c r="D61" s="94">
        <v>0</v>
      </c>
      <c r="E61" s="92">
        <v>0</v>
      </c>
      <c r="F61" s="93">
        <v>0</v>
      </c>
      <c r="G61" s="94">
        <v>0</v>
      </c>
      <c r="H61" s="95">
        <v>0</v>
      </c>
      <c r="I61" s="92">
        <v>0</v>
      </c>
      <c r="J61" s="93">
        <v>0</v>
      </c>
      <c r="K61" s="94">
        <v>0</v>
      </c>
    </row>
    <row r="62" spans="1:11" ht="12.75">
      <c r="A62" s="96" t="s">
        <v>62</v>
      </c>
      <c r="B62" s="97">
        <v>0</v>
      </c>
      <c r="C62" s="98">
        <v>0</v>
      </c>
      <c r="D62" s="99">
        <v>0</v>
      </c>
      <c r="E62" s="97">
        <v>0</v>
      </c>
      <c r="F62" s="98">
        <v>0</v>
      </c>
      <c r="G62" s="99">
        <v>0</v>
      </c>
      <c r="H62" s="100">
        <v>0</v>
      </c>
      <c r="I62" s="97">
        <v>0</v>
      </c>
      <c r="J62" s="98">
        <v>0</v>
      </c>
      <c r="K62" s="99">
        <v>0</v>
      </c>
    </row>
    <row r="63" spans="1:11" ht="12.75">
      <c r="A63" s="96" t="s">
        <v>63</v>
      </c>
      <c r="B63" s="97">
        <v>0</v>
      </c>
      <c r="C63" s="98">
        <v>0</v>
      </c>
      <c r="D63" s="99">
        <v>0</v>
      </c>
      <c r="E63" s="97">
        <v>0</v>
      </c>
      <c r="F63" s="98">
        <v>0</v>
      </c>
      <c r="G63" s="99">
        <v>0</v>
      </c>
      <c r="H63" s="100">
        <v>0</v>
      </c>
      <c r="I63" s="97">
        <v>0</v>
      </c>
      <c r="J63" s="98">
        <v>0</v>
      </c>
      <c r="K63" s="99">
        <v>0</v>
      </c>
    </row>
    <row r="64" spans="1:11" ht="12.75">
      <c r="A64" s="96" t="s">
        <v>64</v>
      </c>
      <c r="B64" s="97">
        <v>0</v>
      </c>
      <c r="C64" s="98">
        <v>0</v>
      </c>
      <c r="D64" s="99">
        <v>0</v>
      </c>
      <c r="E64" s="97">
        <v>0</v>
      </c>
      <c r="F64" s="98">
        <v>0</v>
      </c>
      <c r="G64" s="99">
        <v>0</v>
      </c>
      <c r="H64" s="100">
        <v>0</v>
      </c>
      <c r="I64" s="97">
        <v>0</v>
      </c>
      <c r="J64" s="98">
        <v>0</v>
      </c>
      <c r="K64" s="99">
        <v>0</v>
      </c>
    </row>
    <row r="65" spans="1:11" ht="12.75">
      <c r="A65" s="96" t="s">
        <v>65</v>
      </c>
      <c r="B65" s="97">
        <v>0</v>
      </c>
      <c r="C65" s="98">
        <v>0</v>
      </c>
      <c r="D65" s="99">
        <v>0</v>
      </c>
      <c r="E65" s="97">
        <v>0</v>
      </c>
      <c r="F65" s="98">
        <v>0</v>
      </c>
      <c r="G65" s="99">
        <v>0</v>
      </c>
      <c r="H65" s="100">
        <v>0</v>
      </c>
      <c r="I65" s="97">
        <v>0</v>
      </c>
      <c r="J65" s="98">
        <v>0</v>
      </c>
      <c r="K65" s="99">
        <v>0</v>
      </c>
    </row>
    <row r="66" spans="1:11" ht="4.5" customHeight="1">
      <c r="A66" s="83"/>
      <c r="B66" s="101"/>
      <c r="C66" s="102"/>
      <c r="D66" s="103"/>
      <c r="E66" s="101"/>
      <c r="F66" s="102"/>
      <c r="G66" s="103"/>
      <c r="H66" s="104"/>
      <c r="I66" s="101"/>
      <c r="J66" s="102"/>
      <c r="K66" s="103"/>
    </row>
    <row r="67" spans="1:11" ht="12.75">
      <c r="A67" s="105"/>
      <c r="B67" s="106"/>
      <c r="C67" s="106"/>
      <c r="D67" s="106"/>
      <c r="E67" s="106"/>
      <c r="F67" s="106"/>
      <c r="G67" s="106"/>
      <c r="H67" s="106"/>
      <c r="I67" s="106"/>
      <c r="J67" s="106"/>
      <c r="K67" s="106"/>
    </row>
    <row r="68" spans="1:11" ht="12.75">
      <c r="A68" s="107"/>
      <c r="B68" s="107"/>
      <c r="C68" s="107"/>
      <c r="D68" s="107"/>
      <c r="E68" s="107"/>
      <c r="F68" s="107"/>
      <c r="G68" s="107"/>
      <c r="H68" s="107"/>
      <c r="I68" s="107"/>
      <c r="J68" s="107"/>
      <c r="K68" s="107"/>
    </row>
    <row r="69" spans="1:11" ht="12.75">
      <c r="A69" s="108"/>
      <c r="B69" s="108"/>
      <c r="C69" s="108"/>
      <c r="D69" s="108"/>
      <c r="E69" s="108"/>
      <c r="F69" s="108"/>
      <c r="G69" s="108"/>
      <c r="H69" s="108"/>
      <c r="I69" s="108"/>
      <c r="J69" s="108"/>
      <c r="K69" s="108"/>
    </row>
    <row r="70" spans="1:11" ht="12.75" hidden="1">
      <c r="A70" s="4" t="s">
        <v>102</v>
      </c>
      <c r="B70" s="5">
        <f>IF(ISERROR(B71/B72),0,(B71/B72))</f>
        <v>1.3743357089809904</v>
      </c>
      <c r="C70" s="5">
        <f aca="true" t="shared" si="8" ref="C70:K70">IF(ISERROR(C71/C72),0,(C71/C72))</f>
        <v>0</v>
      </c>
      <c r="D70" s="5">
        <f t="shared" si="8"/>
        <v>0</v>
      </c>
      <c r="E70" s="5">
        <f t="shared" si="8"/>
        <v>0</v>
      </c>
      <c r="F70" s="5">
        <f t="shared" si="8"/>
        <v>0</v>
      </c>
      <c r="G70" s="5">
        <f t="shared" si="8"/>
        <v>0</v>
      </c>
      <c r="H70" s="5">
        <f t="shared" si="8"/>
        <v>0</v>
      </c>
      <c r="I70" s="5">
        <f t="shared" si="8"/>
        <v>0</v>
      </c>
      <c r="J70" s="5">
        <f t="shared" si="8"/>
        <v>0</v>
      </c>
      <c r="K70" s="5">
        <f t="shared" si="8"/>
        <v>0</v>
      </c>
    </row>
    <row r="71" spans="1:11" ht="12.75" hidden="1">
      <c r="A71" s="2" t="s">
        <v>103</v>
      </c>
      <c r="B71" s="2">
        <f>+B83</f>
        <v>2637041</v>
      </c>
      <c r="C71" s="2">
        <f aca="true" t="shared" si="9" ref="C71:K71">+C83</f>
        <v>0</v>
      </c>
      <c r="D71" s="2">
        <f t="shared" si="9"/>
        <v>0</v>
      </c>
      <c r="E71" s="2">
        <f t="shared" si="9"/>
        <v>0</v>
      </c>
      <c r="F71" s="2">
        <f t="shared" si="9"/>
        <v>0</v>
      </c>
      <c r="G71" s="2">
        <f t="shared" si="9"/>
        <v>0</v>
      </c>
      <c r="H71" s="2">
        <f t="shared" si="9"/>
        <v>0</v>
      </c>
      <c r="I71" s="2">
        <f t="shared" si="9"/>
        <v>0</v>
      </c>
      <c r="J71" s="2">
        <f t="shared" si="9"/>
        <v>0</v>
      </c>
      <c r="K71" s="2">
        <f t="shared" si="9"/>
        <v>0</v>
      </c>
    </row>
    <row r="72" spans="1:11" ht="12.75" hidden="1">
      <c r="A72" s="2" t="s">
        <v>104</v>
      </c>
      <c r="B72" s="2">
        <f>+B77</f>
        <v>1918775</v>
      </c>
      <c r="C72" s="2">
        <f aca="true" t="shared" si="10" ref="C72:K72">+C77</f>
        <v>2290571</v>
      </c>
      <c r="D72" s="2">
        <f t="shared" si="10"/>
        <v>1570033</v>
      </c>
      <c r="E72" s="2">
        <f t="shared" si="10"/>
        <v>1250000</v>
      </c>
      <c r="F72" s="2">
        <f t="shared" si="10"/>
        <v>1250000</v>
      </c>
      <c r="G72" s="2">
        <f t="shared" si="10"/>
        <v>1250000</v>
      </c>
      <c r="H72" s="2">
        <f t="shared" si="10"/>
        <v>0</v>
      </c>
      <c r="I72" s="2">
        <f t="shared" si="10"/>
        <v>300000</v>
      </c>
      <c r="J72" s="2">
        <f t="shared" si="10"/>
        <v>311000</v>
      </c>
      <c r="K72" s="2">
        <f t="shared" si="10"/>
        <v>103000</v>
      </c>
    </row>
    <row r="73" spans="1:11" ht="12.75" hidden="1">
      <c r="A73" s="2" t="s">
        <v>105</v>
      </c>
      <c r="B73" s="2">
        <f>+B74</f>
        <v>-2142576.166666667</v>
      </c>
      <c r="C73" s="2">
        <f aca="true" t="shared" si="11" ref="C73:K73">+(C78+C80+C81+C82)-(B78+B80+B81+B82)</f>
        <v>-2908410</v>
      </c>
      <c r="D73" s="2">
        <f t="shared" si="11"/>
        <v>-206508</v>
      </c>
      <c r="E73" s="2">
        <f t="shared" si="11"/>
        <v>-2099609</v>
      </c>
      <c r="F73" s="2">
        <f>+(F78+F80+F81+F82)-(D78+D80+D81+D82)</f>
        <v>-2099609</v>
      </c>
      <c r="G73" s="2">
        <f>+(G78+G80+G81+G82)-(D78+D80+D81+D82)</f>
        <v>-2099609</v>
      </c>
      <c r="H73" s="2">
        <f>+(H78+H80+H81+H82)-(D78+D80+D81+D82)</f>
        <v>30673697</v>
      </c>
      <c r="I73" s="2">
        <f>+(I78+I80+I81+I82)-(E78+E80+E81+E82)</f>
        <v>252807306</v>
      </c>
      <c r="J73" s="2">
        <f t="shared" si="11"/>
        <v>-24157993</v>
      </c>
      <c r="K73" s="2">
        <f t="shared" si="11"/>
        <v>-168640216</v>
      </c>
    </row>
    <row r="74" spans="1:11" ht="12.75" hidden="1">
      <c r="A74" s="2" t="s">
        <v>106</v>
      </c>
      <c r="B74" s="2">
        <f>+TREND(C74:E74)</f>
        <v>-2142576.166666667</v>
      </c>
      <c r="C74" s="2">
        <f>+C73</f>
        <v>-2908410</v>
      </c>
      <c r="D74" s="2">
        <f aca="true" t="shared" si="12" ref="D74:K74">+D73</f>
        <v>-206508</v>
      </c>
      <c r="E74" s="2">
        <f t="shared" si="12"/>
        <v>-2099609</v>
      </c>
      <c r="F74" s="2">
        <f t="shared" si="12"/>
        <v>-2099609</v>
      </c>
      <c r="G74" s="2">
        <f t="shared" si="12"/>
        <v>-2099609</v>
      </c>
      <c r="H74" s="2">
        <f t="shared" si="12"/>
        <v>30673697</v>
      </c>
      <c r="I74" s="2">
        <f t="shared" si="12"/>
        <v>252807306</v>
      </c>
      <c r="J74" s="2">
        <f t="shared" si="12"/>
        <v>-24157993</v>
      </c>
      <c r="K74" s="2">
        <f t="shared" si="12"/>
        <v>-168640216</v>
      </c>
    </row>
    <row r="75" spans="1:11" ht="12.75" hidden="1">
      <c r="A75" s="2" t="s">
        <v>107</v>
      </c>
      <c r="B75" s="2">
        <f>+B84-(((B80+B81+B78)*B70)-B79)</f>
        <v>37339819.338454485</v>
      </c>
      <c r="C75" s="2">
        <f aca="true" t="shared" si="13" ref="C75:K75">+C84-(((C80+C81+C78)*C70)-C79)</f>
        <v>51915910</v>
      </c>
      <c r="D75" s="2">
        <f t="shared" si="13"/>
        <v>25211647</v>
      </c>
      <c r="E75" s="2">
        <f t="shared" si="13"/>
        <v>2000264</v>
      </c>
      <c r="F75" s="2">
        <f t="shared" si="13"/>
        <v>2000264</v>
      </c>
      <c r="G75" s="2">
        <f t="shared" si="13"/>
        <v>2000264</v>
      </c>
      <c r="H75" s="2">
        <f t="shared" si="13"/>
        <v>-58688101</v>
      </c>
      <c r="I75" s="2">
        <f t="shared" si="13"/>
        <v>15000000</v>
      </c>
      <c r="J75" s="2">
        <f t="shared" si="13"/>
        <v>2000000</v>
      </c>
      <c r="K75" s="2">
        <f t="shared" si="13"/>
        <v>2000000</v>
      </c>
    </row>
    <row r="76" spans="1:11" ht="12.75" hidden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3.5" hidden="1">
      <c r="A77" s="1" t="s">
        <v>66</v>
      </c>
      <c r="B77" s="3">
        <v>1918775</v>
      </c>
      <c r="C77" s="3">
        <v>2290571</v>
      </c>
      <c r="D77" s="3">
        <v>1570033</v>
      </c>
      <c r="E77" s="3">
        <v>1250000</v>
      </c>
      <c r="F77" s="3">
        <v>1250000</v>
      </c>
      <c r="G77" s="3">
        <v>1250000</v>
      </c>
      <c r="H77" s="3">
        <v>0</v>
      </c>
      <c r="I77" s="3">
        <v>300000</v>
      </c>
      <c r="J77" s="3">
        <v>311000</v>
      </c>
      <c r="K77" s="3">
        <v>103000</v>
      </c>
    </row>
    <row r="78" spans="1:11" ht="13.5" hidden="1">
      <c r="A78" s="1" t="s">
        <v>67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3.5" hidden="1">
      <c r="A79" s="1" t="s">
        <v>68</v>
      </c>
      <c r="B79" s="3">
        <v>44506330</v>
      </c>
      <c r="C79" s="3">
        <v>51915910</v>
      </c>
      <c r="D79" s="3">
        <v>25211647</v>
      </c>
      <c r="E79" s="3">
        <v>2000264</v>
      </c>
      <c r="F79" s="3">
        <v>2000264</v>
      </c>
      <c r="G79" s="3">
        <v>2000264</v>
      </c>
      <c r="H79" s="3">
        <v>-58688101</v>
      </c>
      <c r="I79" s="3">
        <v>15000000</v>
      </c>
      <c r="J79" s="3">
        <v>2000000</v>
      </c>
      <c r="K79" s="3">
        <v>2000000</v>
      </c>
    </row>
    <row r="80" spans="1:11" ht="13.5" hidden="1">
      <c r="A80" s="1" t="s">
        <v>69</v>
      </c>
      <c r="B80" s="3">
        <v>0</v>
      </c>
      <c r="C80" s="3">
        <v>1478745</v>
      </c>
      <c r="D80" s="3">
        <v>0</v>
      </c>
      <c r="E80" s="3">
        <v>0</v>
      </c>
      <c r="F80" s="3">
        <v>0</v>
      </c>
      <c r="G80" s="3">
        <v>0</v>
      </c>
      <c r="H80" s="3">
        <v>0</v>
      </c>
      <c r="I80" s="3">
        <v>0</v>
      </c>
      <c r="J80" s="3">
        <v>0</v>
      </c>
      <c r="K80" s="3">
        <v>0</v>
      </c>
    </row>
    <row r="81" spans="1:11" ht="13.5" hidden="1">
      <c r="A81" s="1" t="s">
        <v>70</v>
      </c>
      <c r="B81" s="3">
        <v>5214527</v>
      </c>
      <c r="C81" s="3">
        <v>827372</v>
      </c>
      <c r="D81" s="3">
        <v>2290072</v>
      </c>
      <c r="E81" s="3">
        <v>0</v>
      </c>
      <c r="F81" s="3">
        <v>0</v>
      </c>
      <c r="G81" s="3">
        <v>0</v>
      </c>
      <c r="H81" s="3">
        <v>32773306</v>
      </c>
      <c r="I81" s="3">
        <v>252807306</v>
      </c>
      <c r="J81" s="3">
        <v>228649313</v>
      </c>
      <c r="K81" s="3">
        <v>60009097</v>
      </c>
    </row>
    <row r="82" spans="1:11" ht="13.5" hidden="1">
      <c r="A82" s="1" t="s">
        <v>71</v>
      </c>
      <c r="B82" s="3">
        <v>0</v>
      </c>
      <c r="C82" s="3">
        <v>0</v>
      </c>
      <c r="D82" s="3">
        <v>-190463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</row>
    <row r="83" spans="1:11" ht="13.5" hidden="1">
      <c r="A83" s="1" t="s">
        <v>72</v>
      </c>
      <c r="B83" s="3">
        <v>2637041</v>
      </c>
      <c r="C83" s="3">
        <v>0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3">
        <v>0</v>
      </c>
      <c r="J83" s="3">
        <v>0</v>
      </c>
      <c r="K83" s="3">
        <v>0</v>
      </c>
    </row>
    <row r="84" spans="1:11" ht="13.5" hidden="1">
      <c r="A84" s="1" t="s">
        <v>73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</row>
    <row r="85" spans="1:11" ht="13.5" hidden="1">
      <c r="A85" s="1" t="s">
        <v>74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11" width="9.7109375" style="0" customWidth="1"/>
  </cols>
  <sheetData>
    <row r="1" spans="1:11" ht="18" customHeight="1">
      <c r="A1" s="109" t="s">
        <v>80</v>
      </c>
      <c r="B1" s="110"/>
      <c r="C1" s="110"/>
      <c r="D1" s="111"/>
      <c r="E1" s="111"/>
      <c r="F1" s="111"/>
      <c r="G1" s="111"/>
      <c r="H1" s="111"/>
      <c r="I1" s="111"/>
      <c r="J1" s="111"/>
      <c r="K1" s="111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12" t="s">
        <v>5</v>
      </c>
      <c r="F2" s="113"/>
      <c r="G2" s="113"/>
      <c r="H2" s="113"/>
      <c r="I2" s="114" t="s">
        <v>6</v>
      </c>
      <c r="J2" s="115"/>
      <c r="K2" s="116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9</v>
      </c>
      <c r="E3" s="13" t="s">
        <v>10</v>
      </c>
      <c r="F3" s="14" t="s">
        <v>11</v>
      </c>
      <c r="G3" s="15" t="s">
        <v>12</v>
      </c>
      <c r="H3" s="16" t="s">
        <v>13</v>
      </c>
      <c r="I3" s="13" t="s">
        <v>14</v>
      </c>
      <c r="J3" s="14" t="s">
        <v>15</v>
      </c>
      <c r="K3" s="15" t="s">
        <v>16</v>
      </c>
    </row>
    <row r="4" spans="1:11" ht="12.75">
      <c r="A4" s="17" t="s">
        <v>17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2.75">
      <c r="A5" s="22" t="s">
        <v>18</v>
      </c>
      <c r="B5" s="6">
        <v>14713535</v>
      </c>
      <c r="C5" s="6">
        <v>16208894</v>
      </c>
      <c r="D5" s="23">
        <v>16943330</v>
      </c>
      <c r="E5" s="24">
        <v>0</v>
      </c>
      <c r="F5" s="6">
        <v>0</v>
      </c>
      <c r="G5" s="25">
        <v>0</v>
      </c>
      <c r="H5" s="26">
        <v>0</v>
      </c>
      <c r="I5" s="24">
        <v>0</v>
      </c>
      <c r="J5" s="6">
        <v>0</v>
      </c>
      <c r="K5" s="25">
        <v>0</v>
      </c>
    </row>
    <row r="6" spans="1:11" ht="12.75">
      <c r="A6" s="22" t="s">
        <v>19</v>
      </c>
      <c r="B6" s="6">
        <v>0</v>
      </c>
      <c r="C6" s="6">
        <v>0</v>
      </c>
      <c r="D6" s="23">
        <v>607157</v>
      </c>
      <c r="E6" s="24">
        <v>0</v>
      </c>
      <c r="F6" s="6">
        <v>0</v>
      </c>
      <c r="G6" s="25">
        <v>0</v>
      </c>
      <c r="H6" s="26">
        <v>134663</v>
      </c>
      <c r="I6" s="24">
        <v>0</v>
      </c>
      <c r="J6" s="6">
        <v>0</v>
      </c>
      <c r="K6" s="25">
        <v>0</v>
      </c>
    </row>
    <row r="7" spans="1:11" ht="12.75">
      <c r="A7" s="22" t="s">
        <v>20</v>
      </c>
      <c r="B7" s="6">
        <v>2132536</v>
      </c>
      <c r="C7" s="6">
        <v>4162545</v>
      </c>
      <c r="D7" s="23">
        <v>0</v>
      </c>
      <c r="E7" s="24">
        <v>0</v>
      </c>
      <c r="F7" s="6">
        <v>0</v>
      </c>
      <c r="G7" s="25">
        <v>0</v>
      </c>
      <c r="H7" s="26">
        <v>0</v>
      </c>
      <c r="I7" s="24">
        <v>0</v>
      </c>
      <c r="J7" s="6">
        <v>0</v>
      </c>
      <c r="K7" s="25">
        <v>0</v>
      </c>
    </row>
    <row r="8" spans="1:11" ht="12.75">
      <c r="A8" s="22" t="s">
        <v>21</v>
      </c>
      <c r="B8" s="6">
        <v>107367666</v>
      </c>
      <c r="C8" s="6">
        <v>91340154</v>
      </c>
      <c r="D8" s="23">
        <v>115805907</v>
      </c>
      <c r="E8" s="24">
        <v>15548037</v>
      </c>
      <c r="F8" s="6">
        <v>15548037</v>
      </c>
      <c r="G8" s="25">
        <v>15548037</v>
      </c>
      <c r="H8" s="26">
        <v>107108638</v>
      </c>
      <c r="I8" s="24">
        <v>0</v>
      </c>
      <c r="J8" s="6">
        <v>0</v>
      </c>
      <c r="K8" s="25">
        <v>0</v>
      </c>
    </row>
    <row r="9" spans="1:11" ht="12.75">
      <c r="A9" s="22" t="s">
        <v>22</v>
      </c>
      <c r="B9" s="6">
        <v>9794466</v>
      </c>
      <c r="C9" s="6">
        <v>6724839</v>
      </c>
      <c r="D9" s="23">
        <v>7268263</v>
      </c>
      <c r="E9" s="24">
        <v>0</v>
      </c>
      <c r="F9" s="6">
        <v>0</v>
      </c>
      <c r="G9" s="25">
        <v>0</v>
      </c>
      <c r="H9" s="26">
        <v>3970034</v>
      </c>
      <c r="I9" s="24">
        <v>0</v>
      </c>
      <c r="J9" s="6">
        <v>0</v>
      </c>
      <c r="K9" s="25">
        <v>0</v>
      </c>
    </row>
    <row r="10" spans="1:11" ht="20.25">
      <c r="A10" s="27" t="s">
        <v>97</v>
      </c>
      <c r="B10" s="28">
        <f>SUM(B5:B9)</f>
        <v>134008203</v>
      </c>
      <c r="C10" s="29">
        <f aca="true" t="shared" si="0" ref="C10:K10">SUM(C5:C9)</f>
        <v>118436432</v>
      </c>
      <c r="D10" s="30">
        <f t="shared" si="0"/>
        <v>140624657</v>
      </c>
      <c r="E10" s="28">
        <f t="shared" si="0"/>
        <v>15548037</v>
      </c>
      <c r="F10" s="29">
        <f t="shared" si="0"/>
        <v>15548037</v>
      </c>
      <c r="G10" s="31">
        <f t="shared" si="0"/>
        <v>15548037</v>
      </c>
      <c r="H10" s="32">
        <f t="shared" si="0"/>
        <v>111213335</v>
      </c>
      <c r="I10" s="28">
        <f t="shared" si="0"/>
        <v>0</v>
      </c>
      <c r="J10" s="29">
        <f t="shared" si="0"/>
        <v>0</v>
      </c>
      <c r="K10" s="31">
        <f t="shared" si="0"/>
        <v>0</v>
      </c>
    </row>
    <row r="11" spans="1:11" ht="12.75">
      <c r="A11" s="22" t="s">
        <v>23</v>
      </c>
      <c r="B11" s="6">
        <v>48414642</v>
      </c>
      <c r="C11" s="6">
        <v>57491269</v>
      </c>
      <c r="D11" s="23">
        <v>58707297</v>
      </c>
      <c r="E11" s="24">
        <v>74939604</v>
      </c>
      <c r="F11" s="6">
        <v>75059604</v>
      </c>
      <c r="G11" s="25">
        <v>75059604</v>
      </c>
      <c r="H11" s="26">
        <v>5026353</v>
      </c>
      <c r="I11" s="24">
        <v>79841976</v>
      </c>
      <c r="J11" s="6">
        <v>10654184</v>
      </c>
      <c r="K11" s="25">
        <v>11369110</v>
      </c>
    </row>
    <row r="12" spans="1:11" ht="12.75">
      <c r="A12" s="22" t="s">
        <v>24</v>
      </c>
      <c r="B12" s="6">
        <v>10122126</v>
      </c>
      <c r="C12" s="6">
        <v>9941242</v>
      </c>
      <c r="D12" s="23">
        <v>11178687</v>
      </c>
      <c r="E12" s="24">
        <v>11476422</v>
      </c>
      <c r="F12" s="6">
        <v>11476422</v>
      </c>
      <c r="G12" s="25">
        <v>11476422</v>
      </c>
      <c r="H12" s="26">
        <v>1448173</v>
      </c>
      <c r="I12" s="24">
        <v>12463200</v>
      </c>
      <c r="J12" s="6">
        <v>0</v>
      </c>
      <c r="K12" s="25">
        <v>0</v>
      </c>
    </row>
    <row r="13" spans="1:11" ht="12.75">
      <c r="A13" s="22" t="s">
        <v>98</v>
      </c>
      <c r="B13" s="6">
        <v>9968624</v>
      </c>
      <c r="C13" s="6">
        <v>11408780</v>
      </c>
      <c r="D13" s="23">
        <v>0</v>
      </c>
      <c r="E13" s="24">
        <v>12400000</v>
      </c>
      <c r="F13" s="6">
        <v>12400000</v>
      </c>
      <c r="G13" s="25">
        <v>12400000</v>
      </c>
      <c r="H13" s="26">
        <v>0</v>
      </c>
      <c r="I13" s="24">
        <v>12500000</v>
      </c>
      <c r="J13" s="6">
        <v>0</v>
      </c>
      <c r="K13" s="25">
        <v>0</v>
      </c>
    </row>
    <row r="14" spans="1:11" ht="12.75">
      <c r="A14" s="22" t="s">
        <v>25</v>
      </c>
      <c r="B14" s="6">
        <v>451973</v>
      </c>
      <c r="C14" s="6">
        <v>2348158</v>
      </c>
      <c r="D14" s="23">
        <v>82108</v>
      </c>
      <c r="E14" s="24">
        <v>60000</v>
      </c>
      <c r="F14" s="6">
        <v>60000</v>
      </c>
      <c r="G14" s="25">
        <v>60000</v>
      </c>
      <c r="H14" s="26">
        <v>26702</v>
      </c>
      <c r="I14" s="24">
        <v>60000</v>
      </c>
      <c r="J14" s="6">
        <v>0</v>
      </c>
      <c r="K14" s="25">
        <v>0</v>
      </c>
    </row>
    <row r="15" spans="1:11" ht="12.75">
      <c r="A15" s="22" t="s">
        <v>26</v>
      </c>
      <c r="B15" s="6">
        <v>5987662</v>
      </c>
      <c r="C15" s="6">
        <v>5792027</v>
      </c>
      <c r="D15" s="23">
        <v>2997316</v>
      </c>
      <c r="E15" s="24">
        <v>4046996</v>
      </c>
      <c r="F15" s="6">
        <v>4646996</v>
      </c>
      <c r="G15" s="25">
        <v>4646996</v>
      </c>
      <c r="H15" s="26">
        <v>3589551</v>
      </c>
      <c r="I15" s="24">
        <v>3090000</v>
      </c>
      <c r="J15" s="6">
        <v>3150000</v>
      </c>
      <c r="K15" s="25">
        <v>3307500</v>
      </c>
    </row>
    <row r="16" spans="1:11" ht="12.75">
      <c r="A16" s="22" t="s">
        <v>21</v>
      </c>
      <c r="B16" s="6">
        <v>0</v>
      </c>
      <c r="C16" s="6">
        <v>0</v>
      </c>
      <c r="D16" s="23">
        <v>1361992</v>
      </c>
      <c r="E16" s="24">
        <v>1718000</v>
      </c>
      <c r="F16" s="6">
        <v>3318000</v>
      </c>
      <c r="G16" s="25">
        <v>3318000</v>
      </c>
      <c r="H16" s="26">
        <v>1097705</v>
      </c>
      <c r="I16" s="24">
        <v>2091000</v>
      </c>
      <c r="J16" s="6">
        <v>0</v>
      </c>
      <c r="K16" s="25">
        <v>0</v>
      </c>
    </row>
    <row r="17" spans="1:11" ht="12.75">
      <c r="A17" s="22" t="s">
        <v>27</v>
      </c>
      <c r="B17" s="6">
        <v>81316563</v>
      </c>
      <c r="C17" s="6">
        <v>45286942</v>
      </c>
      <c r="D17" s="23">
        <v>45984059</v>
      </c>
      <c r="E17" s="24">
        <v>42067944</v>
      </c>
      <c r="F17" s="6">
        <v>51667026</v>
      </c>
      <c r="G17" s="25">
        <v>51667026</v>
      </c>
      <c r="H17" s="26">
        <v>31455596</v>
      </c>
      <c r="I17" s="24">
        <v>45465169</v>
      </c>
      <c r="J17" s="6">
        <v>7795029</v>
      </c>
      <c r="K17" s="25">
        <v>8216507</v>
      </c>
    </row>
    <row r="18" spans="1:11" ht="12.75">
      <c r="A18" s="33" t="s">
        <v>28</v>
      </c>
      <c r="B18" s="34">
        <f>SUM(B11:B17)</f>
        <v>156261590</v>
      </c>
      <c r="C18" s="35">
        <f aca="true" t="shared" si="1" ref="C18:K18">SUM(C11:C17)</f>
        <v>132268418</v>
      </c>
      <c r="D18" s="36">
        <f t="shared" si="1"/>
        <v>120311459</v>
      </c>
      <c r="E18" s="34">
        <f t="shared" si="1"/>
        <v>146708966</v>
      </c>
      <c r="F18" s="35">
        <f t="shared" si="1"/>
        <v>158628048</v>
      </c>
      <c r="G18" s="37">
        <f t="shared" si="1"/>
        <v>158628048</v>
      </c>
      <c r="H18" s="38">
        <f t="shared" si="1"/>
        <v>42644080</v>
      </c>
      <c r="I18" s="34">
        <f t="shared" si="1"/>
        <v>155511345</v>
      </c>
      <c r="J18" s="35">
        <f t="shared" si="1"/>
        <v>21599213</v>
      </c>
      <c r="K18" s="37">
        <f t="shared" si="1"/>
        <v>22893117</v>
      </c>
    </row>
    <row r="19" spans="1:11" ht="12.75">
      <c r="A19" s="33" t="s">
        <v>29</v>
      </c>
      <c r="B19" s="39">
        <f>+B10-B18</f>
        <v>-22253387</v>
      </c>
      <c r="C19" s="40">
        <f aca="true" t="shared" si="2" ref="C19:K19">+C10-C18</f>
        <v>-13831986</v>
      </c>
      <c r="D19" s="41">
        <f t="shared" si="2"/>
        <v>20313198</v>
      </c>
      <c r="E19" s="39">
        <f t="shared" si="2"/>
        <v>-131160929</v>
      </c>
      <c r="F19" s="40">
        <f t="shared" si="2"/>
        <v>-143080011</v>
      </c>
      <c r="G19" s="42">
        <f t="shared" si="2"/>
        <v>-143080011</v>
      </c>
      <c r="H19" s="43">
        <f t="shared" si="2"/>
        <v>68569255</v>
      </c>
      <c r="I19" s="39">
        <f t="shared" si="2"/>
        <v>-155511345</v>
      </c>
      <c r="J19" s="40">
        <f t="shared" si="2"/>
        <v>-21599213</v>
      </c>
      <c r="K19" s="42">
        <f t="shared" si="2"/>
        <v>-22893117</v>
      </c>
    </row>
    <row r="20" spans="1:11" ht="20.25">
      <c r="A20" s="44" t="s">
        <v>30</v>
      </c>
      <c r="B20" s="45">
        <v>28665963</v>
      </c>
      <c r="C20" s="46">
        <v>58059000</v>
      </c>
      <c r="D20" s="47">
        <v>0</v>
      </c>
      <c r="E20" s="45">
        <v>0</v>
      </c>
      <c r="F20" s="46">
        <v>0</v>
      </c>
      <c r="G20" s="48">
        <v>0</v>
      </c>
      <c r="H20" s="49">
        <v>0</v>
      </c>
      <c r="I20" s="45">
        <v>0</v>
      </c>
      <c r="J20" s="46">
        <v>0</v>
      </c>
      <c r="K20" s="48">
        <v>0</v>
      </c>
    </row>
    <row r="21" spans="1:11" ht="12.75">
      <c r="A21" s="22" t="s">
        <v>99</v>
      </c>
      <c r="B21" s="50">
        <v>0</v>
      </c>
      <c r="C21" s="51">
        <v>0</v>
      </c>
      <c r="D21" s="52">
        <v>2100</v>
      </c>
      <c r="E21" s="50">
        <v>0</v>
      </c>
      <c r="F21" s="51">
        <v>0</v>
      </c>
      <c r="G21" s="53">
        <v>0</v>
      </c>
      <c r="H21" s="54">
        <v>4097</v>
      </c>
      <c r="I21" s="50">
        <v>0</v>
      </c>
      <c r="J21" s="51">
        <v>0</v>
      </c>
      <c r="K21" s="53">
        <v>0</v>
      </c>
    </row>
    <row r="22" spans="1:11" ht="12.75">
      <c r="A22" s="55" t="s">
        <v>100</v>
      </c>
      <c r="B22" s="56">
        <f>SUM(B19:B21)</f>
        <v>6412576</v>
      </c>
      <c r="C22" s="57">
        <f aca="true" t="shared" si="3" ref="C22:K22">SUM(C19:C21)</f>
        <v>44227014</v>
      </c>
      <c r="D22" s="58">
        <f t="shared" si="3"/>
        <v>20315298</v>
      </c>
      <c r="E22" s="56">
        <f t="shared" si="3"/>
        <v>-131160929</v>
      </c>
      <c r="F22" s="57">
        <f t="shared" si="3"/>
        <v>-143080011</v>
      </c>
      <c r="G22" s="59">
        <f t="shared" si="3"/>
        <v>-143080011</v>
      </c>
      <c r="H22" s="60">
        <f t="shared" si="3"/>
        <v>68573352</v>
      </c>
      <c r="I22" s="56">
        <f t="shared" si="3"/>
        <v>-155511345</v>
      </c>
      <c r="J22" s="57">
        <f t="shared" si="3"/>
        <v>-21599213</v>
      </c>
      <c r="K22" s="59">
        <f t="shared" si="3"/>
        <v>-22893117</v>
      </c>
    </row>
    <row r="23" spans="1:11" ht="12.75">
      <c r="A23" s="61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2.75">
      <c r="A24" s="62" t="s">
        <v>32</v>
      </c>
      <c r="B24" s="39">
        <f>SUM(B22:B23)</f>
        <v>6412576</v>
      </c>
      <c r="C24" s="40">
        <f aca="true" t="shared" si="4" ref="C24:K24">SUM(C22:C23)</f>
        <v>44227014</v>
      </c>
      <c r="D24" s="41">
        <f t="shared" si="4"/>
        <v>20315298</v>
      </c>
      <c r="E24" s="39">
        <f t="shared" si="4"/>
        <v>-131160929</v>
      </c>
      <c r="F24" s="40">
        <f t="shared" si="4"/>
        <v>-143080011</v>
      </c>
      <c r="G24" s="42">
        <f t="shared" si="4"/>
        <v>-143080011</v>
      </c>
      <c r="H24" s="43">
        <f t="shared" si="4"/>
        <v>68573352</v>
      </c>
      <c r="I24" s="39">
        <f t="shared" si="4"/>
        <v>-155511345</v>
      </c>
      <c r="J24" s="40">
        <f t="shared" si="4"/>
        <v>-21599213</v>
      </c>
      <c r="K24" s="42">
        <f t="shared" si="4"/>
        <v>-22893117</v>
      </c>
    </row>
    <row r="25" spans="1:11" ht="4.5" customHeight="1">
      <c r="A25" s="63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2.75">
      <c r="A26" s="64" t="s">
        <v>101</v>
      </c>
      <c r="B26" s="65"/>
      <c r="C26" s="66"/>
      <c r="D26" s="67"/>
      <c r="E26" s="65"/>
      <c r="F26" s="66"/>
      <c r="G26" s="67"/>
      <c r="H26" s="68"/>
      <c r="I26" s="65"/>
      <c r="J26" s="66"/>
      <c r="K26" s="67"/>
    </row>
    <row r="27" spans="1:11" ht="12.75">
      <c r="A27" s="33" t="s">
        <v>33</v>
      </c>
      <c r="B27" s="7">
        <v>67977171</v>
      </c>
      <c r="C27" s="7">
        <v>57815708</v>
      </c>
      <c r="D27" s="69">
        <v>29880784</v>
      </c>
      <c r="E27" s="70">
        <v>34538650</v>
      </c>
      <c r="F27" s="7">
        <v>42137650</v>
      </c>
      <c r="G27" s="71">
        <v>42137650</v>
      </c>
      <c r="H27" s="72">
        <v>23822221</v>
      </c>
      <c r="I27" s="70">
        <v>5940000</v>
      </c>
      <c r="J27" s="7">
        <v>6086173</v>
      </c>
      <c r="K27" s="71">
        <v>7840196</v>
      </c>
    </row>
    <row r="28" spans="1:11" ht="12.75">
      <c r="A28" s="73" t="s">
        <v>34</v>
      </c>
      <c r="B28" s="6">
        <v>28511000</v>
      </c>
      <c r="C28" s="6">
        <v>33387787</v>
      </c>
      <c r="D28" s="23">
        <v>11670908</v>
      </c>
      <c r="E28" s="24">
        <v>23923650</v>
      </c>
      <c r="F28" s="6">
        <v>23923650</v>
      </c>
      <c r="G28" s="25">
        <v>23923650</v>
      </c>
      <c r="H28" s="26">
        <v>0</v>
      </c>
      <c r="I28" s="24">
        <v>0</v>
      </c>
      <c r="J28" s="6">
        <v>0</v>
      </c>
      <c r="K28" s="25">
        <v>0</v>
      </c>
    </row>
    <row r="29" spans="1:11" ht="12.75">
      <c r="A29" s="22"/>
      <c r="B29" s="6"/>
      <c r="C29" s="6"/>
      <c r="D29" s="23"/>
      <c r="E29" s="24"/>
      <c r="F29" s="6"/>
      <c r="G29" s="25"/>
      <c r="H29" s="26"/>
      <c r="I29" s="24"/>
      <c r="J29" s="6"/>
      <c r="K29" s="25"/>
    </row>
    <row r="30" spans="1:11" ht="12.75">
      <c r="A30" s="22" t="s">
        <v>35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2.75">
      <c r="A31" s="22" t="s">
        <v>36</v>
      </c>
      <c r="B31" s="6">
        <v>39466171</v>
      </c>
      <c r="C31" s="6">
        <v>24427921</v>
      </c>
      <c r="D31" s="23">
        <v>0</v>
      </c>
      <c r="E31" s="24">
        <v>0</v>
      </c>
      <c r="F31" s="6">
        <v>0</v>
      </c>
      <c r="G31" s="25">
        <v>0</v>
      </c>
      <c r="H31" s="26">
        <v>0</v>
      </c>
      <c r="I31" s="24">
        <v>0</v>
      </c>
      <c r="J31" s="6">
        <v>0</v>
      </c>
      <c r="K31" s="25">
        <v>0</v>
      </c>
    </row>
    <row r="32" spans="1:11" ht="12.75">
      <c r="A32" s="33" t="s">
        <v>37</v>
      </c>
      <c r="B32" s="7">
        <f>SUM(B28:B31)</f>
        <v>67977171</v>
      </c>
      <c r="C32" s="7">
        <f aca="true" t="shared" si="5" ref="C32:K32">SUM(C28:C31)</f>
        <v>57815708</v>
      </c>
      <c r="D32" s="69">
        <f t="shared" si="5"/>
        <v>11670908</v>
      </c>
      <c r="E32" s="70">
        <f t="shared" si="5"/>
        <v>23923650</v>
      </c>
      <c r="F32" s="7">
        <f t="shared" si="5"/>
        <v>23923650</v>
      </c>
      <c r="G32" s="71">
        <f t="shared" si="5"/>
        <v>23923650</v>
      </c>
      <c r="H32" s="72">
        <f t="shared" si="5"/>
        <v>0</v>
      </c>
      <c r="I32" s="70">
        <f t="shared" si="5"/>
        <v>0</v>
      </c>
      <c r="J32" s="7">
        <f t="shared" si="5"/>
        <v>0</v>
      </c>
      <c r="K32" s="71">
        <f t="shared" si="5"/>
        <v>0</v>
      </c>
    </row>
    <row r="33" spans="1:11" ht="4.5" customHeight="1">
      <c r="A33" s="33"/>
      <c r="B33" s="74"/>
      <c r="C33" s="75"/>
      <c r="D33" s="76"/>
      <c r="E33" s="74"/>
      <c r="F33" s="75"/>
      <c r="G33" s="76"/>
      <c r="H33" s="77"/>
      <c r="I33" s="74"/>
      <c r="J33" s="75"/>
      <c r="K33" s="76"/>
    </row>
    <row r="34" spans="1:11" ht="12.75">
      <c r="A34" s="64" t="s">
        <v>38</v>
      </c>
      <c r="B34" s="65"/>
      <c r="C34" s="66"/>
      <c r="D34" s="67"/>
      <c r="E34" s="65"/>
      <c r="F34" s="66"/>
      <c r="G34" s="67"/>
      <c r="H34" s="68"/>
      <c r="I34" s="65"/>
      <c r="J34" s="66"/>
      <c r="K34" s="67"/>
    </row>
    <row r="35" spans="1:11" ht="12.75">
      <c r="A35" s="22" t="s">
        <v>39</v>
      </c>
      <c r="B35" s="6">
        <v>80501447</v>
      </c>
      <c r="C35" s="6">
        <v>76162900</v>
      </c>
      <c r="D35" s="23">
        <v>-13213972</v>
      </c>
      <c r="E35" s="24">
        <v>-153299579</v>
      </c>
      <c r="F35" s="6">
        <v>-172837661</v>
      </c>
      <c r="G35" s="25">
        <v>-172837661</v>
      </c>
      <c r="H35" s="26">
        <v>35503661</v>
      </c>
      <c r="I35" s="24">
        <v>-148951345</v>
      </c>
      <c r="J35" s="6">
        <v>-27685386</v>
      </c>
      <c r="K35" s="25">
        <v>-30733313</v>
      </c>
    </row>
    <row r="36" spans="1:11" ht="12.75">
      <c r="A36" s="22" t="s">
        <v>40</v>
      </c>
      <c r="B36" s="6">
        <v>291163766</v>
      </c>
      <c r="C36" s="6">
        <v>337351346</v>
      </c>
      <c r="D36" s="23">
        <v>29907027</v>
      </c>
      <c r="E36" s="24">
        <v>22138650</v>
      </c>
      <c r="F36" s="6">
        <v>29737650</v>
      </c>
      <c r="G36" s="25">
        <v>29737650</v>
      </c>
      <c r="H36" s="26">
        <v>23830035</v>
      </c>
      <c r="I36" s="24">
        <v>-6560000</v>
      </c>
      <c r="J36" s="6">
        <v>6086173</v>
      </c>
      <c r="K36" s="25">
        <v>7840196</v>
      </c>
    </row>
    <row r="37" spans="1:11" ht="12.75">
      <c r="A37" s="22" t="s">
        <v>41</v>
      </c>
      <c r="B37" s="6">
        <v>38794076</v>
      </c>
      <c r="C37" s="6">
        <v>52608415</v>
      </c>
      <c r="D37" s="23">
        <v>26300766</v>
      </c>
      <c r="E37" s="24">
        <v>0</v>
      </c>
      <c r="F37" s="6">
        <v>-20000</v>
      </c>
      <c r="G37" s="25">
        <v>-20000</v>
      </c>
      <c r="H37" s="26">
        <v>-9195229</v>
      </c>
      <c r="I37" s="24">
        <v>0</v>
      </c>
      <c r="J37" s="6">
        <v>0</v>
      </c>
      <c r="K37" s="25">
        <v>0</v>
      </c>
    </row>
    <row r="38" spans="1:11" ht="12.75">
      <c r="A38" s="22" t="s">
        <v>42</v>
      </c>
      <c r="B38" s="6">
        <v>17518944</v>
      </c>
      <c r="C38" s="6">
        <v>1332000</v>
      </c>
      <c r="D38" s="23">
        <v>-29547160</v>
      </c>
      <c r="E38" s="24">
        <v>0</v>
      </c>
      <c r="F38" s="6">
        <v>0</v>
      </c>
      <c r="G38" s="25">
        <v>0</v>
      </c>
      <c r="H38" s="26">
        <v>-44424</v>
      </c>
      <c r="I38" s="24">
        <v>0</v>
      </c>
      <c r="J38" s="6">
        <v>0</v>
      </c>
      <c r="K38" s="25">
        <v>0</v>
      </c>
    </row>
    <row r="39" spans="1:11" ht="12.75">
      <c r="A39" s="22" t="s">
        <v>43</v>
      </c>
      <c r="B39" s="6">
        <v>315352193</v>
      </c>
      <c r="C39" s="6">
        <v>359573831</v>
      </c>
      <c r="D39" s="23">
        <v>-375857</v>
      </c>
      <c r="E39" s="24">
        <v>0</v>
      </c>
      <c r="F39" s="6">
        <v>0</v>
      </c>
      <c r="G39" s="25">
        <v>0</v>
      </c>
      <c r="H39" s="26">
        <v>0</v>
      </c>
      <c r="I39" s="24">
        <v>0</v>
      </c>
      <c r="J39" s="6">
        <v>0</v>
      </c>
      <c r="K39" s="25">
        <v>0</v>
      </c>
    </row>
    <row r="40" spans="1:11" ht="4.5" customHeight="1">
      <c r="A40" s="63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2.75">
      <c r="A41" s="64" t="s">
        <v>44</v>
      </c>
      <c r="B41" s="65"/>
      <c r="C41" s="66"/>
      <c r="D41" s="67"/>
      <c r="E41" s="65"/>
      <c r="F41" s="66"/>
      <c r="G41" s="67"/>
      <c r="H41" s="68"/>
      <c r="I41" s="65"/>
      <c r="J41" s="66"/>
      <c r="K41" s="67"/>
    </row>
    <row r="42" spans="1:11" ht="12.75">
      <c r="A42" s="22" t="s">
        <v>45</v>
      </c>
      <c r="B42" s="6">
        <v>62602857</v>
      </c>
      <c r="C42" s="6">
        <v>57279076</v>
      </c>
      <c r="D42" s="23">
        <v>-123566342</v>
      </c>
      <c r="E42" s="24">
        <v>-113112929</v>
      </c>
      <c r="F42" s="6">
        <v>-123932011</v>
      </c>
      <c r="G42" s="25">
        <v>-123932011</v>
      </c>
      <c r="H42" s="26">
        <v>171664765</v>
      </c>
      <c r="I42" s="24">
        <v>-137140345</v>
      </c>
      <c r="J42" s="6">
        <v>-21599213</v>
      </c>
      <c r="K42" s="25">
        <v>-22893117</v>
      </c>
    </row>
    <row r="43" spans="1:11" ht="12.75">
      <c r="A43" s="22" t="s">
        <v>46</v>
      </c>
      <c r="B43" s="6">
        <v>-67363135</v>
      </c>
      <c r="C43" s="6">
        <v>-57113004</v>
      </c>
      <c r="D43" s="23">
        <v>-26243</v>
      </c>
      <c r="E43" s="24">
        <v>-34512407</v>
      </c>
      <c r="F43" s="6">
        <v>-42137650</v>
      </c>
      <c r="G43" s="25">
        <v>-42137650</v>
      </c>
      <c r="H43" s="26">
        <v>-7814</v>
      </c>
      <c r="I43" s="24">
        <v>-5890000</v>
      </c>
      <c r="J43" s="6">
        <v>-6033673</v>
      </c>
      <c r="K43" s="25">
        <v>-7785071</v>
      </c>
    </row>
    <row r="44" spans="1:11" ht="12.75">
      <c r="A44" s="22" t="s">
        <v>47</v>
      </c>
      <c r="B44" s="6">
        <v>36300000</v>
      </c>
      <c r="C44" s="6">
        <v>-18235040</v>
      </c>
      <c r="D44" s="23">
        <v>0</v>
      </c>
      <c r="E44" s="24">
        <v>0</v>
      </c>
      <c r="F44" s="6">
        <v>0</v>
      </c>
      <c r="G44" s="25">
        <v>0</v>
      </c>
      <c r="H44" s="26">
        <v>0</v>
      </c>
      <c r="I44" s="24">
        <v>0</v>
      </c>
      <c r="J44" s="6">
        <v>0</v>
      </c>
      <c r="K44" s="25">
        <v>0</v>
      </c>
    </row>
    <row r="45" spans="1:11" ht="12.75">
      <c r="A45" s="33" t="s">
        <v>48</v>
      </c>
      <c r="B45" s="7">
        <v>58229957</v>
      </c>
      <c r="C45" s="7">
        <v>40160989</v>
      </c>
      <c r="D45" s="69">
        <v>-123592585</v>
      </c>
      <c r="E45" s="70">
        <v>-147625336</v>
      </c>
      <c r="F45" s="7">
        <v>-166069661</v>
      </c>
      <c r="G45" s="71">
        <v>-166069661</v>
      </c>
      <c r="H45" s="72">
        <v>171656951</v>
      </c>
      <c r="I45" s="70">
        <v>-143030345</v>
      </c>
      <c r="J45" s="7">
        <v>-27632886</v>
      </c>
      <c r="K45" s="71">
        <v>-30678188</v>
      </c>
    </row>
    <row r="46" spans="1:11" ht="4.5" customHeight="1">
      <c r="A46" s="63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2.75">
      <c r="A47" s="64" t="s">
        <v>49</v>
      </c>
      <c r="B47" s="65">
        <v>0</v>
      </c>
      <c r="C47" s="66">
        <v>0</v>
      </c>
      <c r="D47" s="67">
        <v>0</v>
      </c>
      <c r="E47" s="65">
        <v>0</v>
      </c>
      <c r="F47" s="66">
        <v>0</v>
      </c>
      <c r="G47" s="67">
        <v>0</v>
      </c>
      <c r="H47" s="68">
        <v>0</v>
      </c>
      <c r="I47" s="65">
        <v>0</v>
      </c>
      <c r="J47" s="66">
        <v>0</v>
      </c>
      <c r="K47" s="67">
        <v>0</v>
      </c>
    </row>
    <row r="48" spans="1:11" ht="12.75">
      <c r="A48" s="22" t="s">
        <v>50</v>
      </c>
      <c r="B48" s="6">
        <v>58229957</v>
      </c>
      <c r="C48" s="6">
        <v>40160989</v>
      </c>
      <c r="D48" s="23">
        <v>-5330483</v>
      </c>
      <c r="E48" s="24">
        <v>-149299579</v>
      </c>
      <c r="F48" s="6">
        <v>-168837661</v>
      </c>
      <c r="G48" s="25">
        <v>-168837661</v>
      </c>
      <c r="H48" s="26">
        <v>54120596</v>
      </c>
      <c r="I48" s="24">
        <v>-144751345</v>
      </c>
      <c r="J48" s="6">
        <v>-27685386</v>
      </c>
      <c r="K48" s="25">
        <v>-30733313</v>
      </c>
    </row>
    <row r="49" spans="1:11" ht="12.75">
      <c r="A49" s="22" t="s">
        <v>51</v>
      </c>
      <c r="B49" s="6">
        <f>+B75</f>
        <v>-21673469.884024143</v>
      </c>
      <c r="C49" s="6">
        <f aca="true" t="shared" si="6" ref="C49:K49">+C75</f>
        <v>19803860.796943046</v>
      </c>
      <c r="D49" s="23">
        <f t="shared" si="6"/>
        <v>26449877.292640932</v>
      </c>
      <c r="E49" s="24">
        <f t="shared" si="6"/>
        <v>0</v>
      </c>
      <c r="F49" s="6">
        <f t="shared" si="6"/>
        <v>-20000</v>
      </c>
      <c r="G49" s="25">
        <f t="shared" si="6"/>
        <v>-20000</v>
      </c>
      <c r="H49" s="26">
        <f t="shared" si="6"/>
        <v>-9195229</v>
      </c>
      <c r="I49" s="24">
        <f t="shared" si="6"/>
        <v>0</v>
      </c>
      <c r="J49" s="6">
        <f t="shared" si="6"/>
        <v>0</v>
      </c>
      <c r="K49" s="25">
        <f t="shared" si="6"/>
        <v>0</v>
      </c>
    </row>
    <row r="50" spans="1:11" ht="12.75">
      <c r="A50" s="33" t="s">
        <v>52</v>
      </c>
      <c r="B50" s="7">
        <f>+B48-B49</f>
        <v>79903426.88402414</v>
      </c>
      <c r="C50" s="7">
        <f aca="true" t="shared" si="7" ref="C50:K50">+C48-C49</f>
        <v>20357128.203056954</v>
      </c>
      <c r="D50" s="69">
        <f t="shared" si="7"/>
        <v>-31780360.292640932</v>
      </c>
      <c r="E50" s="70">
        <f t="shared" si="7"/>
        <v>-149299579</v>
      </c>
      <c r="F50" s="7">
        <f t="shared" si="7"/>
        <v>-168817661</v>
      </c>
      <c r="G50" s="71">
        <f t="shared" si="7"/>
        <v>-168817661</v>
      </c>
      <c r="H50" s="72">
        <f t="shared" si="7"/>
        <v>63315825</v>
      </c>
      <c r="I50" s="70">
        <f t="shared" si="7"/>
        <v>-144751345</v>
      </c>
      <c r="J50" s="7">
        <f t="shared" si="7"/>
        <v>-27685386</v>
      </c>
      <c r="K50" s="71">
        <f t="shared" si="7"/>
        <v>-30733313</v>
      </c>
    </row>
    <row r="51" spans="1:11" ht="4.5" customHeight="1">
      <c r="A51" s="78"/>
      <c r="B51" s="79"/>
      <c r="C51" s="80"/>
      <c r="D51" s="81"/>
      <c r="E51" s="79"/>
      <c r="F51" s="80"/>
      <c r="G51" s="81"/>
      <c r="H51" s="82"/>
      <c r="I51" s="79"/>
      <c r="J51" s="80"/>
      <c r="K51" s="81"/>
    </row>
    <row r="52" spans="1:11" ht="12.75">
      <c r="A52" s="64" t="s">
        <v>53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2.75">
      <c r="A53" s="22" t="s">
        <v>54</v>
      </c>
      <c r="B53" s="6">
        <v>291163532</v>
      </c>
      <c r="C53" s="6">
        <v>337351346</v>
      </c>
      <c r="D53" s="23">
        <v>25672877</v>
      </c>
      <c r="E53" s="24">
        <v>22138650</v>
      </c>
      <c r="F53" s="6">
        <v>29737650</v>
      </c>
      <c r="G53" s="25">
        <v>29737650</v>
      </c>
      <c r="H53" s="26">
        <v>23822221</v>
      </c>
      <c r="I53" s="24">
        <v>-6560000</v>
      </c>
      <c r="J53" s="6">
        <v>6086173</v>
      </c>
      <c r="K53" s="25">
        <v>7840196</v>
      </c>
    </row>
    <row r="54" spans="1:11" ht="12.75">
      <c r="A54" s="22" t="s">
        <v>55</v>
      </c>
      <c r="B54" s="6">
        <v>9968624</v>
      </c>
      <c r="C54" s="6">
        <v>11408780</v>
      </c>
      <c r="D54" s="23">
        <v>0</v>
      </c>
      <c r="E54" s="24">
        <v>12400000</v>
      </c>
      <c r="F54" s="6">
        <v>12400000</v>
      </c>
      <c r="G54" s="25">
        <v>12400000</v>
      </c>
      <c r="H54" s="26">
        <v>0</v>
      </c>
      <c r="I54" s="24">
        <v>12500000</v>
      </c>
      <c r="J54" s="6">
        <v>0</v>
      </c>
      <c r="K54" s="25">
        <v>0</v>
      </c>
    </row>
    <row r="55" spans="1:11" ht="12.75">
      <c r="A55" s="22" t="s">
        <v>56</v>
      </c>
      <c r="B55" s="6">
        <v>0</v>
      </c>
      <c r="C55" s="6">
        <v>0</v>
      </c>
      <c r="D55" s="23">
        <v>22738877</v>
      </c>
      <c r="E55" s="24">
        <v>25400000</v>
      </c>
      <c r="F55" s="6">
        <v>25400000</v>
      </c>
      <c r="G55" s="25">
        <v>25400000</v>
      </c>
      <c r="H55" s="26">
        <v>18996397</v>
      </c>
      <c r="I55" s="24">
        <v>0</v>
      </c>
      <c r="J55" s="6">
        <v>0</v>
      </c>
      <c r="K55" s="25">
        <v>0</v>
      </c>
    </row>
    <row r="56" spans="1:11" ht="12.75">
      <c r="A56" s="22" t="s">
        <v>57</v>
      </c>
      <c r="B56" s="6">
        <v>5972444</v>
      </c>
      <c r="C56" s="6">
        <v>5792027</v>
      </c>
      <c r="D56" s="23">
        <v>0</v>
      </c>
      <c r="E56" s="24">
        <v>100000</v>
      </c>
      <c r="F56" s="6">
        <v>100000</v>
      </c>
      <c r="G56" s="25">
        <v>100000</v>
      </c>
      <c r="H56" s="26">
        <v>0</v>
      </c>
      <c r="I56" s="24">
        <v>0</v>
      </c>
      <c r="J56" s="6">
        <v>0</v>
      </c>
      <c r="K56" s="25">
        <v>0</v>
      </c>
    </row>
    <row r="57" spans="1:11" ht="4.5" customHeight="1">
      <c r="A57" s="83"/>
      <c r="B57" s="84"/>
      <c r="C57" s="85"/>
      <c r="D57" s="86"/>
      <c r="E57" s="84"/>
      <c r="F57" s="85"/>
      <c r="G57" s="86"/>
      <c r="H57" s="87"/>
      <c r="I57" s="84"/>
      <c r="J57" s="85"/>
      <c r="K57" s="86"/>
    </row>
    <row r="58" spans="1:11" ht="12.75">
      <c r="A58" s="64" t="s">
        <v>58</v>
      </c>
      <c r="B58" s="18"/>
      <c r="C58" s="19"/>
      <c r="D58" s="20"/>
      <c r="E58" s="18"/>
      <c r="F58" s="19"/>
      <c r="G58" s="20"/>
      <c r="H58" s="21"/>
      <c r="I58" s="88"/>
      <c r="J58" s="6"/>
      <c r="K58" s="89"/>
    </row>
    <row r="59" spans="1:11" ht="12.75">
      <c r="A59" s="90" t="s">
        <v>59</v>
      </c>
      <c r="B59" s="6">
        <v>0</v>
      </c>
      <c r="C59" s="6">
        <v>0</v>
      </c>
      <c r="D59" s="23">
        <v>0</v>
      </c>
      <c r="E59" s="24">
        <v>0</v>
      </c>
      <c r="F59" s="6">
        <v>0</v>
      </c>
      <c r="G59" s="25">
        <v>0</v>
      </c>
      <c r="H59" s="26">
        <v>0</v>
      </c>
      <c r="I59" s="24">
        <v>0</v>
      </c>
      <c r="J59" s="6">
        <v>0</v>
      </c>
      <c r="K59" s="25">
        <v>0</v>
      </c>
    </row>
    <row r="60" spans="1:11" ht="12.75">
      <c r="A60" s="90" t="s">
        <v>60</v>
      </c>
      <c r="B60" s="6">
        <v>1299427</v>
      </c>
      <c r="C60" s="6">
        <v>1889598</v>
      </c>
      <c r="D60" s="23">
        <v>0</v>
      </c>
      <c r="E60" s="24">
        <v>1966587</v>
      </c>
      <c r="F60" s="6">
        <v>1966587</v>
      </c>
      <c r="G60" s="25">
        <v>1966587</v>
      </c>
      <c r="H60" s="26">
        <v>1966587</v>
      </c>
      <c r="I60" s="24">
        <v>2084582</v>
      </c>
      <c r="J60" s="6">
        <v>2188811</v>
      </c>
      <c r="K60" s="25">
        <v>2298251</v>
      </c>
    </row>
    <row r="61" spans="1:11" ht="12.75">
      <c r="A61" s="91" t="s">
        <v>61</v>
      </c>
      <c r="B61" s="92">
        <v>0</v>
      </c>
      <c r="C61" s="93">
        <v>0</v>
      </c>
      <c r="D61" s="94">
        <v>0</v>
      </c>
      <c r="E61" s="92">
        <v>0</v>
      </c>
      <c r="F61" s="93">
        <v>0</v>
      </c>
      <c r="G61" s="94">
        <v>0</v>
      </c>
      <c r="H61" s="95">
        <v>0</v>
      </c>
      <c r="I61" s="92">
        <v>0</v>
      </c>
      <c r="J61" s="93">
        <v>0</v>
      </c>
      <c r="K61" s="94">
        <v>0</v>
      </c>
    </row>
    <row r="62" spans="1:11" ht="12.75">
      <c r="A62" s="96" t="s">
        <v>62</v>
      </c>
      <c r="B62" s="97">
        <v>0</v>
      </c>
      <c r="C62" s="98">
        <v>0</v>
      </c>
      <c r="D62" s="99">
        <v>0</v>
      </c>
      <c r="E62" s="97">
        <v>0</v>
      </c>
      <c r="F62" s="98">
        <v>0</v>
      </c>
      <c r="G62" s="99">
        <v>0</v>
      </c>
      <c r="H62" s="100">
        <v>0</v>
      </c>
      <c r="I62" s="97">
        <v>0</v>
      </c>
      <c r="J62" s="98">
        <v>0</v>
      </c>
      <c r="K62" s="99">
        <v>0</v>
      </c>
    </row>
    <row r="63" spans="1:11" ht="12.75">
      <c r="A63" s="96" t="s">
        <v>63</v>
      </c>
      <c r="B63" s="97">
        <v>26889</v>
      </c>
      <c r="C63" s="98">
        <v>26889</v>
      </c>
      <c r="D63" s="99">
        <v>26889</v>
      </c>
      <c r="E63" s="97">
        <v>26889</v>
      </c>
      <c r="F63" s="98">
        <v>26889</v>
      </c>
      <c r="G63" s="99">
        <v>26889</v>
      </c>
      <c r="H63" s="100">
        <v>26889</v>
      </c>
      <c r="I63" s="97">
        <v>26889</v>
      </c>
      <c r="J63" s="98">
        <v>26889</v>
      </c>
      <c r="K63" s="99">
        <v>26889</v>
      </c>
    </row>
    <row r="64" spans="1:11" ht="12.75">
      <c r="A64" s="96" t="s">
        <v>64</v>
      </c>
      <c r="B64" s="97">
        <v>15458</v>
      </c>
      <c r="C64" s="98">
        <v>16489</v>
      </c>
      <c r="D64" s="99">
        <v>16489</v>
      </c>
      <c r="E64" s="97">
        <v>16600</v>
      </c>
      <c r="F64" s="98">
        <v>16600</v>
      </c>
      <c r="G64" s="99">
        <v>16600</v>
      </c>
      <c r="H64" s="100">
        <v>16600</v>
      </c>
      <c r="I64" s="97">
        <v>16800</v>
      </c>
      <c r="J64" s="98">
        <v>16900</v>
      </c>
      <c r="K64" s="99">
        <v>0</v>
      </c>
    </row>
    <row r="65" spans="1:11" ht="12.75">
      <c r="A65" s="96" t="s">
        <v>65</v>
      </c>
      <c r="B65" s="97">
        <v>26643</v>
      </c>
      <c r="C65" s="98">
        <v>26643</v>
      </c>
      <c r="D65" s="99">
        <v>26643</v>
      </c>
      <c r="E65" s="97">
        <v>26643</v>
      </c>
      <c r="F65" s="98">
        <v>26643</v>
      </c>
      <c r="G65" s="99">
        <v>26643</v>
      </c>
      <c r="H65" s="100">
        <v>26643</v>
      </c>
      <c r="I65" s="97">
        <v>26643</v>
      </c>
      <c r="J65" s="98">
        <v>26643</v>
      </c>
      <c r="K65" s="99">
        <v>0</v>
      </c>
    </row>
    <row r="66" spans="1:11" ht="4.5" customHeight="1">
      <c r="A66" s="83"/>
      <c r="B66" s="101"/>
      <c r="C66" s="102"/>
      <c r="D66" s="103"/>
      <c r="E66" s="101"/>
      <c r="F66" s="102"/>
      <c r="G66" s="103"/>
      <c r="H66" s="104"/>
      <c r="I66" s="101"/>
      <c r="J66" s="102"/>
      <c r="K66" s="103"/>
    </row>
    <row r="67" spans="1:11" ht="12.75">
      <c r="A67" s="105"/>
      <c r="B67" s="106"/>
      <c r="C67" s="106"/>
      <c r="D67" s="106"/>
      <c r="E67" s="106"/>
      <c r="F67" s="106"/>
      <c r="G67" s="106"/>
      <c r="H67" s="106"/>
      <c r="I67" s="106"/>
      <c r="J67" s="106"/>
      <c r="K67" s="106"/>
    </row>
    <row r="68" spans="1:11" ht="12.75">
      <c r="A68" s="107"/>
      <c r="B68" s="107"/>
      <c r="C68" s="107"/>
      <c r="D68" s="107"/>
      <c r="E68" s="107"/>
      <c r="F68" s="107"/>
      <c r="G68" s="107"/>
      <c r="H68" s="107"/>
      <c r="I68" s="107"/>
      <c r="J68" s="107"/>
      <c r="K68" s="107"/>
    </row>
    <row r="69" spans="1:11" ht="12.75">
      <c r="A69" s="108"/>
      <c r="B69" s="108"/>
      <c r="C69" s="108"/>
      <c r="D69" s="108"/>
      <c r="E69" s="108"/>
      <c r="F69" s="108"/>
      <c r="G69" s="108"/>
      <c r="H69" s="108"/>
      <c r="I69" s="108"/>
      <c r="J69" s="108"/>
      <c r="K69" s="108"/>
    </row>
    <row r="70" spans="1:11" ht="12.75" hidden="1">
      <c r="A70" s="4" t="s">
        <v>102</v>
      </c>
      <c r="B70" s="5">
        <f>IF(ISERROR(B71/B72),0,(B71/B72))</f>
        <v>1.5916561335676707</v>
      </c>
      <c r="C70" s="5">
        <f aca="true" t="shared" si="8" ref="C70:K70">IF(ISERROR(C71/C72),0,(C71/C72))</f>
        <v>0.3796940135864082</v>
      </c>
      <c r="D70" s="5">
        <f t="shared" si="8"/>
        <v>0.01887519600247445</v>
      </c>
      <c r="E70" s="5">
        <f t="shared" si="8"/>
        <v>0</v>
      </c>
      <c r="F70" s="5">
        <f t="shared" si="8"/>
        <v>0</v>
      </c>
      <c r="G70" s="5">
        <f t="shared" si="8"/>
        <v>0</v>
      </c>
      <c r="H70" s="5">
        <f t="shared" si="8"/>
        <v>0</v>
      </c>
      <c r="I70" s="5">
        <f t="shared" si="8"/>
        <v>0</v>
      </c>
      <c r="J70" s="5">
        <f t="shared" si="8"/>
        <v>0</v>
      </c>
      <c r="K70" s="5">
        <f t="shared" si="8"/>
        <v>0</v>
      </c>
    </row>
    <row r="71" spans="1:11" ht="12.75" hidden="1">
      <c r="A71" s="2" t="s">
        <v>103</v>
      </c>
      <c r="B71" s="2">
        <f>+B83</f>
        <v>27940231</v>
      </c>
      <c r="C71" s="2">
        <f aca="true" t="shared" si="9" ref="C71:K71">+C83</f>
        <v>7178645</v>
      </c>
      <c r="D71" s="2">
        <f t="shared" si="9"/>
        <v>397939</v>
      </c>
      <c r="E71" s="2">
        <f t="shared" si="9"/>
        <v>0</v>
      </c>
      <c r="F71" s="2">
        <f t="shared" si="9"/>
        <v>0</v>
      </c>
      <c r="G71" s="2">
        <f t="shared" si="9"/>
        <v>0</v>
      </c>
      <c r="H71" s="2">
        <f t="shared" si="9"/>
        <v>0</v>
      </c>
      <c r="I71" s="2">
        <f t="shared" si="9"/>
        <v>0</v>
      </c>
      <c r="J71" s="2">
        <f t="shared" si="9"/>
        <v>0</v>
      </c>
      <c r="K71" s="2">
        <f t="shared" si="9"/>
        <v>0</v>
      </c>
    </row>
    <row r="72" spans="1:11" ht="12.75" hidden="1">
      <c r="A72" s="2" t="s">
        <v>104</v>
      </c>
      <c r="B72" s="2">
        <f>+B77</f>
        <v>17554188</v>
      </c>
      <c r="C72" s="2">
        <f aca="true" t="shared" si="10" ref="C72:K72">+C77</f>
        <v>18906395</v>
      </c>
      <c r="D72" s="2">
        <f t="shared" si="10"/>
        <v>21082642</v>
      </c>
      <c r="E72" s="2">
        <f t="shared" si="10"/>
        <v>0</v>
      </c>
      <c r="F72" s="2">
        <f t="shared" si="10"/>
        <v>0</v>
      </c>
      <c r="G72" s="2">
        <f t="shared" si="10"/>
        <v>0</v>
      </c>
      <c r="H72" s="2">
        <f t="shared" si="10"/>
        <v>2449196</v>
      </c>
      <c r="I72" s="2">
        <f t="shared" si="10"/>
        <v>0</v>
      </c>
      <c r="J72" s="2">
        <f t="shared" si="10"/>
        <v>0</v>
      </c>
      <c r="K72" s="2">
        <f t="shared" si="10"/>
        <v>0</v>
      </c>
    </row>
    <row r="73" spans="1:11" ht="12.75" hidden="1">
      <c r="A73" s="2" t="s">
        <v>105</v>
      </c>
      <c r="B73" s="2">
        <f>+B74</f>
        <v>-3423315.666666667</v>
      </c>
      <c r="C73" s="2">
        <f aca="true" t="shared" si="11" ref="C73:K73">+(C78+C80+C81+C82)-(B78+B80+B81+B82)</f>
        <v>13868299</v>
      </c>
      <c r="D73" s="2">
        <f t="shared" si="11"/>
        <v>-43031678</v>
      </c>
      <c r="E73" s="2">
        <f t="shared" si="11"/>
        <v>3818033</v>
      </c>
      <c r="F73" s="2">
        <f>+(F78+F80+F81+F82)-(D78+D80+D81+D82)</f>
        <v>3818033</v>
      </c>
      <c r="G73" s="2">
        <f>+(G78+G80+G81+G82)-(D78+D80+D81+D82)</f>
        <v>3818033</v>
      </c>
      <c r="H73" s="2">
        <f>+(H78+H80+H81+H82)-(D78+D80+D81+D82)</f>
        <v>-10791088</v>
      </c>
      <c r="I73" s="2">
        <f>+(I78+I80+I81+I82)-(E78+E80+E81+E82)</f>
        <v>-200000</v>
      </c>
      <c r="J73" s="2">
        <f t="shared" si="11"/>
        <v>4200000</v>
      </c>
      <c r="K73" s="2">
        <f t="shared" si="11"/>
        <v>0</v>
      </c>
    </row>
    <row r="74" spans="1:11" ht="12.75" hidden="1">
      <c r="A74" s="2" t="s">
        <v>106</v>
      </c>
      <c r="B74" s="2">
        <f>+TREND(C74:E74)</f>
        <v>-3423315.666666667</v>
      </c>
      <c r="C74" s="2">
        <f>+C73</f>
        <v>13868299</v>
      </c>
      <c r="D74" s="2">
        <f aca="true" t="shared" si="12" ref="D74:K74">+D73</f>
        <v>-43031678</v>
      </c>
      <c r="E74" s="2">
        <f t="shared" si="12"/>
        <v>3818033</v>
      </c>
      <c r="F74" s="2">
        <f t="shared" si="12"/>
        <v>3818033</v>
      </c>
      <c r="G74" s="2">
        <f t="shared" si="12"/>
        <v>3818033</v>
      </c>
      <c r="H74" s="2">
        <f t="shared" si="12"/>
        <v>-10791088</v>
      </c>
      <c r="I74" s="2">
        <f t="shared" si="12"/>
        <v>-200000</v>
      </c>
      <c r="J74" s="2">
        <f t="shared" si="12"/>
        <v>4200000</v>
      </c>
      <c r="K74" s="2">
        <f t="shared" si="12"/>
        <v>0</v>
      </c>
    </row>
    <row r="75" spans="1:11" ht="12.75" hidden="1">
      <c r="A75" s="2" t="s">
        <v>107</v>
      </c>
      <c r="B75" s="2">
        <f>+B84-(((B80+B81+B78)*B70)-B79)</f>
        <v>-21673469.884024143</v>
      </c>
      <c r="C75" s="2">
        <f aca="true" t="shared" si="13" ref="C75:K75">+C84-(((C80+C81+C78)*C70)-C79)</f>
        <v>19803860.796943046</v>
      </c>
      <c r="D75" s="2">
        <f t="shared" si="13"/>
        <v>26449877.292640932</v>
      </c>
      <c r="E75" s="2">
        <f t="shared" si="13"/>
        <v>0</v>
      </c>
      <c r="F75" s="2">
        <f t="shared" si="13"/>
        <v>-20000</v>
      </c>
      <c r="G75" s="2">
        <f t="shared" si="13"/>
        <v>-20000</v>
      </c>
      <c r="H75" s="2">
        <f t="shared" si="13"/>
        <v>-9195229</v>
      </c>
      <c r="I75" s="2">
        <f t="shared" si="13"/>
        <v>0</v>
      </c>
      <c r="J75" s="2">
        <f t="shared" si="13"/>
        <v>0</v>
      </c>
      <c r="K75" s="2">
        <f t="shared" si="13"/>
        <v>0</v>
      </c>
    </row>
    <row r="76" spans="1:11" ht="12.75" hidden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3.5" hidden="1">
      <c r="A77" s="1" t="s">
        <v>66</v>
      </c>
      <c r="B77" s="3">
        <v>17554188</v>
      </c>
      <c r="C77" s="3">
        <v>18906395</v>
      </c>
      <c r="D77" s="3">
        <v>21082642</v>
      </c>
      <c r="E77" s="3">
        <v>0</v>
      </c>
      <c r="F77" s="3">
        <v>0</v>
      </c>
      <c r="G77" s="3">
        <v>0</v>
      </c>
      <c r="H77" s="3">
        <v>2449196</v>
      </c>
      <c r="I77" s="3">
        <v>0</v>
      </c>
      <c r="J77" s="3">
        <v>0</v>
      </c>
      <c r="K77" s="3">
        <v>0</v>
      </c>
    </row>
    <row r="78" spans="1:11" ht="13.5" hidden="1">
      <c r="A78" s="1" t="s">
        <v>67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3.5" hidden="1">
      <c r="A79" s="1" t="s">
        <v>68</v>
      </c>
      <c r="B79" s="3">
        <v>12300981</v>
      </c>
      <c r="C79" s="3">
        <v>33174271</v>
      </c>
      <c r="D79" s="3">
        <v>26300766</v>
      </c>
      <c r="E79" s="3">
        <v>0</v>
      </c>
      <c r="F79" s="3">
        <v>-20000</v>
      </c>
      <c r="G79" s="3">
        <v>-20000</v>
      </c>
      <c r="H79" s="3">
        <v>-9195229</v>
      </c>
      <c r="I79" s="3">
        <v>0</v>
      </c>
      <c r="J79" s="3">
        <v>0</v>
      </c>
      <c r="K79" s="3">
        <v>0</v>
      </c>
    </row>
    <row r="80" spans="1:11" ht="13.5" hidden="1">
      <c r="A80" s="1" t="s">
        <v>69</v>
      </c>
      <c r="B80" s="3">
        <v>1394954</v>
      </c>
      <c r="C80" s="3">
        <v>14798766</v>
      </c>
      <c r="D80" s="3">
        <v>3076315</v>
      </c>
      <c r="E80" s="3">
        <v>-4000000</v>
      </c>
      <c r="F80" s="3">
        <v>-4000000</v>
      </c>
      <c r="G80" s="3">
        <v>-4000000</v>
      </c>
      <c r="H80" s="3">
        <v>-16092384</v>
      </c>
      <c r="I80" s="3">
        <v>-4200000</v>
      </c>
      <c r="J80" s="3">
        <v>0</v>
      </c>
      <c r="K80" s="3">
        <v>0</v>
      </c>
    </row>
    <row r="81" spans="1:11" ht="13.5" hidden="1">
      <c r="A81" s="1" t="s">
        <v>70</v>
      </c>
      <c r="B81" s="3">
        <v>19950392</v>
      </c>
      <c r="C81" s="3">
        <v>20414879</v>
      </c>
      <c r="D81" s="3">
        <v>-10976169</v>
      </c>
      <c r="E81" s="3">
        <v>0</v>
      </c>
      <c r="F81" s="3">
        <v>0</v>
      </c>
      <c r="G81" s="3">
        <v>0</v>
      </c>
      <c r="H81" s="3">
        <v>-2517552</v>
      </c>
      <c r="I81" s="3">
        <v>0</v>
      </c>
      <c r="J81" s="3">
        <v>0</v>
      </c>
      <c r="K81" s="3">
        <v>0</v>
      </c>
    </row>
    <row r="82" spans="1:11" ht="13.5" hidden="1">
      <c r="A82" s="1" t="s">
        <v>71</v>
      </c>
      <c r="B82" s="3">
        <v>0</v>
      </c>
      <c r="C82" s="3">
        <v>0</v>
      </c>
      <c r="D82" s="3">
        <v>81821</v>
      </c>
      <c r="E82" s="3">
        <v>0</v>
      </c>
      <c r="F82" s="3">
        <v>0</v>
      </c>
      <c r="G82" s="3">
        <v>0</v>
      </c>
      <c r="H82" s="3">
        <v>815</v>
      </c>
      <c r="I82" s="3">
        <v>0</v>
      </c>
      <c r="J82" s="3">
        <v>0</v>
      </c>
      <c r="K82" s="3">
        <v>0</v>
      </c>
    </row>
    <row r="83" spans="1:11" ht="13.5" hidden="1">
      <c r="A83" s="1" t="s">
        <v>72</v>
      </c>
      <c r="B83" s="3">
        <v>27940231</v>
      </c>
      <c r="C83" s="3">
        <v>7178645</v>
      </c>
      <c r="D83" s="3">
        <v>397939</v>
      </c>
      <c r="E83" s="3">
        <v>0</v>
      </c>
      <c r="F83" s="3">
        <v>0</v>
      </c>
      <c r="G83" s="3">
        <v>0</v>
      </c>
      <c r="H83" s="3">
        <v>0</v>
      </c>
      <c r="I83" s="3">
        <v>0</v>
      </c>
      <c r="J83" s="3">
        <v>0</v>
      </c>
      <c r="K83" s="3">
        <v>0</v>
      </c>
    </row>
    <row r="84" spans="1:11" ht="13.5" hidden="1">
      <c r="A84" s="1" t="s">
        <v>73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</row>
    <row r="85" spans="1:11" ht="13.5" hidden="1">
      <c r="A85" s="1" t="s">
        <v>74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11" width="9.7109375" style="0" customWidth="1"/>
  </cols>
  <sheetData>
    <row r="1" spans="1:11" ht="18" customHeight="1">
      <c r="A1" s="109" t="s">
        <v>81</v>
      </c>
      <c r="B1" s="110"/>
      <c r="C1" s="110"/>
      <c r="D1" s="111"/>
      <c r="E1" s="111"/>
      <c r="F1" s="111"/>
      <c r="G1" s="111"/>
      <c r="H1" s="111"/>
      <c r="I1" s="111"/>
      <c r="J1" s="111"/>
      <c r="K1" s="111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12" t="s">
        <v>5</v>
      </c>
      <c r="F2" s="113"/>
      <c r="G2" s="113"/>
      <c r="H2" s="113"/>
      <c r="I2" s="114" t="s">
        <v>6</v>
      </c>
      <c r="J2" s="115"/>
      <c r="K2" s="116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9</v>
      </c>
      <c r="E3" s="13" t="s">
        <v>10</v>
      </c>
      <c r="F3" s="14" t="s">
        <v>11</v>
      </c>
      <c r="G3" s="15" t="s">
        <v>12</v>
      </c>
      <c r="H3" s="16" t="s">
        <v>13</v>
      </c>
      <c r="I3" s="13" t="s">
        <v>14</v>
      </c>
      <c r="J3" s="14" t="s">
        <v>15</v>
      </c>
      <c r="K3" s="15" t="s">
        <v>16</v>
      </c>
    </row>
    <row r="4" spans="1:11" ht="12.75">
      <c r="A4" s="17" t="s">
        <v>17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2.75">
      <c r="A5" s="22" t="s">
        <v>18</v>
      </c>
      <c r="B5" s="6">
        <v>16365862</v>
      </c>
      <c r="C5" s="6">
        <v>19206457</v>
      </c>
      <c r="D5" s="23">
        <v>23135307</v>
      </c>
      <c r="E5" s="24">
        <v>28462031</v>
      </c>
      <c r="F5" s="6">
        <v>28462031</v>
      </c>
      <c r="G5" s="25">
        <v>28462031</v>
      </c>
      <c r="H5" s="26">
        <v>18959088</v>
      </c>
      <c r="I5" s="24">
        <v>17012434</v>
      </c>
      <c r="J5" s="6">
        <v>17931107</v>
      </c>
      <c r="K5" s="25">
        <v>18899384</v>
      </c>
    </row>
    <row r="6" spans="1:11" ht="12.75">
      <c r="A6" s="22" t="s">
        <v>19</v>
      </c>
      <c r="B6" s="6">
        <v>50422670</v>
      </c>
      <c r="C6" s="6">
        <v>74412433</v>
      </c>
      <c r="D6" s="23">
        <v>57819170</v>
      </c>
      <c r="E6" s="24">
        <v>66884260</v>
      </c>
      <c r="F6" s="6">
        <v>66437320</v>
      </c>
      <c r="G6" s="25">
        <v>66437320</v>
      </c>
      <c r="H6" s="26">
        <v>64195688</v>
      </c>
      <c r="I6" s="24">
        <v>54147526</v>
      </c>
      <c r="J6" s="6">
        <v>57071491</v>
      </c>
      <c r="K6" s="25">
        <v>60153352</v>
      </c>
    </row>
    <row r="7" spans="1:11" ht="12.75">
      <c r="A7" s="22" t="s">
        <v>20</v>
      </c>
      <c r="B7" s="6">
        <v>318248</v>
      </c>
      <c r="C7" s="6">
        <v>198552</v>
      </c>
      <c r="D7" s="23">
        <v>236364</v>
      </c>
      <c r="E7" s="24">
        <v>112438</v>
      </c>
      <c r="F7" s="6">
        <v>112438</v>
      </c>
      <c r="G7" s="25">
        <v>112438</v>
      </c>
      <c r="H7" s="26">
        <v>133641</v>
      </c>
      <c r="I7" s="24">
        <v>118285</v>
      </c>
      <c r="J7" s="6">
        <v>124672</v>
      </c>
      <c r="K7" s="25">
        <v>131404</v>
      </c>
    </row>
    <row r="8" spans="1:11" ht="12.75">
      <c r="A8" s="22" t="s">
        <v>21</v>
      </c>
      <c r="B8" s="6">
        <v>86592599</v>
      </c>
      <c r="C8" s="6">
        <v>79927542</v>
      </c>
      <c r="D8" s="23">
        <v>180012164</v>
      </c>
      <c r="E8" s="24">
        <v>146966000</v>
      </c>
      <c r="F8" s="6">
        <v>146966000</v>
      </c>
      <c r="G8" s="25">
        <v>146966000</v>
      </c>
      <c r="H8" s="26">
        <v>138527300</v>
      </c>
      <c r="I8" s="24">
        <v>149939000</v>
      </c>
      <c r="J8" s="6">
        <v>160198528</v>
      </c>
      <c r="K8" s="25">
        <v>171757649</v>
      </c>
    </row>
    <row r="9" spans="1:11" ht="12.75">
      <c r="A9" s="22" t="s">
        <v>22</v>
      </c>
      <c r="B9" s="6">
        <v>9921171</v>
      </c>
      <c r="C9" s="6">
        <v>12351702</v>
      </c>
      <c r="D9" s="23">
        <v>98469255</v>
      </c>
      <c r="E9" s="24">
        <v>4710863</v>
      </c>
      <c r="F9" s="6">
        <v>4710863</v>
      </c>
      <c r="G9" s="25">
        <v>4710863</v>
      </c>
      <c r="H9" s="26">
        <v>5884673</v>
      </c>
      <c r="I9" s="24">
        <v>3683914</v>
      </c>
      <c r="J9" s="6">
        <v>3953310</v>
      </c>
      <c r="K9" s="25">
        <v>6511776</v>
      </c>
    </row>
    <row r="10" spans="1:11" ht="20.25">
      <c r="A10" s="27" t="s">
        <v>97</v>
      </c>
      <c r="B10" s="28">
        <f>SUM(B5:B9)</f>
        <v>163620550</v>
      </c>
      <c r="C10" s="29">
        <f aca="true" t="shared" si="0" ref="C10:K10">SUM(C5:C9)</f>
        <v>186096686</v>
      </c>
      <c r="D10" s="30">
        <f t="shared" si="0"/>
        <v>359672260</v>
      </c>
      <c r="E10" s="28">
        <f t="shared" si="0"/>
        <v>247135592</v>
      </c>
      <c r="F10" s="29">
        <f t="shared" si="0"/>
        <v>246688652</v>
      </c>
      <c r="G10" s="31">
        <f t="shared" si="0"/>
        <v>246688652</v>
      </c>
      <c r="H10" s="32">
        <f t="shared" si="0"/>
        <v>227700390</v>
      </c>
      <c r="I10" s="28">
        <f t="shared" si="0"/>
        <v>224901159</v>
      </c>
      <c r="J10" s="29">
        <f t="shared" si="0"/>
        <v>239279108</v>
      </c>
      <c r="K10" s="31">
        <f t="shared" si="0"/>
        <v>257453565</v>
      </c>
    </row>
    <row r="11" spans="1:11" ht="12.75">
      <c r="A11" s="22" t="s">
        <v>23</v>
      </c>
      <c r="B11" s="6">
        <v>68760093</v>
      </c>
      <c r="C11" s="6">
        <v>66838181</v>
      </c>
      <c r="D11" s="23">
        <v>80820162</v>
      </c>
      <c r="E11" s="24">
        <v>82855031</v>
      </c>
      <c r="F11" s="6">
        <v>84346279</v>
      </c>
      <c r="G11" s="25">
        <v>84346279</v>
      </c>
      <c r="H11" s="26">
        <v>93114472</v>
      </c>
      <c r="I11" s="24">
        <v>84427161</v>
      </c>
      <c r="J11" s="6">
        <v>90027591</v>
      </c>
      <c r="K11" s="25">
        <v>95963123</v>
      </c>
    </row>
    <row r="12" spans="1:11" ht="12.75">
      <c r="A12" s="22" t="s">
        <v>24</v>
      </c>
      <c r="B12" s="6">
        <v>8574340</v>
      </c>
      <c r="C12" s="6">
        <v>9265246</v>
      </c>
      <c r="D12" s="23">
        <v>10674631</v>
      </c>
      <c r="E12" s="24">
        <v>12166345</v>
      </c>
      <c r="F12" s="6">
        <v>12166345</v>
      </c>
      <c r="G12" s="25">
        <v>12166345</v>
      </c>
      <c r="H12" s="26">
        <v>12560029</v>
      </c>
      <c r="I12" s="24">
        <v>10075870</v>
      </c>
      <c r="J12" s="6">
        <v>10619966</v>
      </c>
      <c r="K12" s="25">
        <v>11193448</v>
      </c>
    </row>
    <row r="13" spans="1:11" ht="12.75">
      <c r="A13" s="22" t="s">
        <v>98</v>
      </c>
      <c r="B13" s="6">
        <v>35357105</v>
      </c>
      <c r="C13" s="6">
        <v>41556863</v>
      </c>
      <c r="D13" s="23">
        <v>28820753</v>
      </c>
      <c r="E13" s="24">
        <v>12618195</v>
      </c>
      <c r="F13" s="6">
        <v>12618195</v>
      </c>
      <c r="G13" s="25">
        <v>12618195</v>
      </c>
      <c r="H13" s="26">
        <v>29619696</v>
      </c>
      <c r="I13" s="24">
        <v>27425946</v>
      </c>
      <c r="J13" s="6">
        <v>28852095</v>
      </c>
      <c r="K13" s="25">
        <v>30410108</v>
      </c>
    </row>
    <row r="14" spans="1:11" ht="12.75">
      <c r="A14" s="22" t="s">
        <v>25</v>
      </c>
      <c r="B14" s="6">
        <v>8320318</v>
      </c>
      <c r="C14" s="6">
        <v>16330208</v>
      </c>
      <c r="D14" s="23">
        <v>9718266</v>
      </c>
      <c r="E14" s="24">
        <v>0</v>
      </c>
      <c r="F14" s="6">
        <v>0</v>
      </c>
      <c r="G14" s="25">
        <v>0</v>
      </c>
      <c r="H14" s="26">
        <v>530731</v>
      </c>
      <c r="I14" s="24">
        <v>0</v>
      </c>
      <c r="J14" s="6">
        <v>0</v>
      </c>
      <c r="K14" s="25">
        <v>0</v>
      </c>
    </row>
    <row r="15" spans="1:11" ht="12.75">
      <c r="A15" s="22" t="s">
        <v>26</v>
      </c>
      <c r="B15" s="6">
        <v>28067900</v>
      </c>
      <c r="C15" s="6">
        <v>36434895</v>
      </c>
      <c r="D15" s="23">
        <v>35422542</v>
      </c>
      <c r="E15" s="24">
        <v>42585001</v>
      </c>
      <c r="F15" s="6">
        <v>42285001</v>
      </c>
      <c r="G15" s="25">
        <v>42285001</v>
      </c>
      <c r="H15" s="26">
        <v>36713762</v>
      </c>
      <c r="I15" s="24">
        <v>42681875</v>
      </c>
      <c r="J15" s="6">
        <v>44986246</v>
      </c>
      <c r="K15" s="25">
        <v>47415503</v>
      </c>
    </row>
    <row r="16" spans="1:11" ht="12.75">
      <c r="A16" s="22" t="s">
        <v>21</v>
      </c>
      <c r="B16" s="6">
        <v>0</v>
      </c>
      <c r="C16" s="6">
        <v>0</v>
      </c>
      <c r="D16" s="23">
        <v>387084</v>
      </c>
      <c r="E16" s="24">
        <v>963492</v>
      </c>
      <c r="F16" s="6">
        <v>963492</v>
      </c>
      <c r="G16" s="25">
        <v>963492</v>
      </c>
      <c r="H16" s="26">
        <v>136820</v>
      </c>
      <c r="I16" s="24">
        <v>100000</v>
      </c>
      <c r="J16" s="6">
        <v>105400</v>
      </c>
      <c r="K16" s="25">
        <v>162316</v>
      </c>
    </row>
    <row r="17" spans="1:11" ht="12.75">
      <c r="A17" s="22" t="s">
        <v>27</v>
      </c>
      <c r="B17" s="6">
        <v>59704870</v>
      </c>
      <c r="C17" s="6">
        <v>88827100</v>
      </c>
      <c r="D17" s="23">
        <v>198062522</v>
      </c>
      <c r="E17" s="24">
        <v>44108362</v>
      </c>
      <c r="F17" s="6">
        <v>52622853</v>
      </c>
      <c r="G17" s="25">
        <v>52622853</v>
      </c>
      <c r="H17" s="26">
        <v>100942621</v>
      </c>
      <c r="I17" s="24">
        <v>93228866</v>
      </c>
      <c r="J17" s="6">
        <v>97672800</v>
      </c>
      <c r="K17" s="25">
        <v>102807663</v>
      </c>
    </row>
    <row r="18" spans="1:11" ht="12.75">
      <c r="A18" s="33" t="s">
        <v>28</v>
      </c>
      <c r="B18" s="34">
        <f>SUM(B11:B17)</f>
        <v>208784626</v>
      </c>
      <c r="C18" s="35">
        <f aca="true" t="shared" si="1" ref="C18:K18">SUM(C11:C17)</f>
        <v>259252493</v>
      </c>
      <c r="D18" s="36">
        <f t="shared" si="1"/>
        <v>363905960</v>
      </c>
      <c r="E18" s="34">
        <f t="shared" si="1"/>
        <v>195296426</v>
      </c>
      <c r="F18" s="35">
        <f t="shared" si="1"/>
        <v>205002165</v>
      </c>
      <c r="G18" s="37">
        <f t="shared" si="1"/>
        <v>205002165</v>
      </c>
      <c r="H18" s="38">
        <f t="shared" si="1"/>
        <v>273618131</v>
      </c>
      <c r="I18" s="34">
        <f t="shared" si="1"/>
        <v>257939718</v>
      </c>
      <c r="J18" s="35">
        <f t="shared" si="1"/>
        <v>272264098</v>
      </c>
      <c r="K18" s="37">
        <f t="shared" si="1"/>
        <v>287952161</v>
      </c>
    </row>
    <row r="19" spans="1:11" ht="12.75">
      <c r="A19" s="33" t="s">
        <v>29</v>
      </c>
      <c r="B19" s="39">
        <f>+B10-B18</f>
        <v>-45164076</v>
      </c>
      <c r="C19" s="40">
        <f aca="true" t="shared" si="2" ref="C19:K19">+C10-C18</f>
        <v>-73155807</v>
      </c>
      <c r="D19" s="41">
        <f t="shared" si="2"/>
        <v>-4233700</v>
      </c>
      <c r="E19" s="39">
        <f t="shared" si="2"/>
        <v>51839166</v>
      </c>
      <c r="F19" s="40">
        <f t="shared" si="2"/>
        <v>41686487</v>
      </c>
      <c r="G19" s="42">
        <f t="shared" si="2"/>
        <v>41686487</v>
      </c>
      <c r="H19" s="43">
        <f t="shared" si="2"/>
        <v>-45917741</v>
      </c>
      <c r="I19" s="39">
        <f t="shared" si="2"/>
        <v>-33038559</v>
      </c>
      <c r="J19" s="40">
        <f t="shared" si="2"/>
        <v>-32984990</v>
      </c>
      <c r="K19" s="42">
        <f t="shared" si="2"/>
        <v>-30498596</v>
      </c>
    </row>
    <row r="20" spans="1:11" ht="20.25">
      <c r="A20" s="44" t="s">
        <v>30</v>
      </c>
      <c r="B20" s="45">
        <v>26058090</v>
      </c>
      <c r="C20" s="46">
        <v>21155475</v>
      </c>
      <c r="D20" s="47">
        <v>0</v>
      </c>
      <c r="E20" s="45">
        <v>0</v>
      </c>
      <c r="F20" s="46">
        <v>0</v>
      </c>
      <c r="G20" s="48">
        <v>0</v>
      </c>
      <c r="H20" s="49">
        <v>0</v>
      </c>
      <c r="I20" s="45">
        <v>0</v>
      </c>
      <c r="J20" s="46">
        <v>0</v>
      </c>
      <c r="K20" s="48">
        <v>0</v>
      </c>
    </row>
    <row r="21" spans="1:11" ht="12.75">
      <c r="A21" s="22" t="s">
        <v>99</v>
      </c>
      <c r="B21" s="50">
        <v>0</v>
      </c>
      <c r="C21" s="51">
        <v>0</v>
      </c>
      <c r="D21" s="52">
        <v>0</v>
      </c>
      <c r="E21" s="50">
        <v>0</v>
      </c>
      <c r="F21" s="51">
        <v>0</v>
      </c>
      <c r="G21" s="53">
        <v>0</v>
      </c>
      <c r="H21" s="54">
        <v>0</v>
      </c>
      <c r="I21" s="50">
        <v>0</v>
      </c>
      <c r="J21" s="51">
        <v>0</v>
      </c>
      <c r="K21" s="53">
        <v>0</v>
      </c>
    </row>
    <row r="22" spans="1:11" ht="12.75">
      <c r="A22" s="55" t="s">
        <v>100</v>
      </c>
      <c r="B22" s="56">
        <f>SUM(B19:B21)</f>
        <v>-19105986</v>
      </c>
      <c r="C22" s="57">
        <f aca="true" t="shared" si="3" ref="C22:K22">SUM(C19:C21)</f>
        <v>-52000332</v>
      </c>
      <c r="D22" s="58">
        <f t="shared" si="3"/>
        <v>-4233700</v>
      </c>
      <c r="E22" s="56">
        <f t="shared" si="3"/>
        <v>51839166</v>
      </c>
      <c r="F22" s="57">
        <f t="shared" si="3"/>
        <v>41686487</v>
      </c>
      <c r="G22" s="59">
        <f t="shared" si="3"/>
        <v>41686487</v>
      </c>
      <c r="H22" s="60">
        <f t="shared" si="3"/>
        <v>-45917741</v>
      </c>
      <c r="I22" s="56">
        <f t="shared" si="3"/>
        <v>-33038559</v>
      </c>
      <c r="J22" s="57">
        <f t="shared" si="3"/>
        <v>-32984990</v>
      </c>
      <c r="K22" s="59">
        <f t="shared" si="3"/>
        <v>-30498596</v>
      </c>
    </row>
    <row r="23" spans="1:11" ht="12.75">
      <c r="A23" s="61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2.75">
      <c r="A24" s="62" t="s">
        <v>32</v>
      </c>
      <c r="B24" s="39">
        <f>SUM(B22:B23)</f>
        <v>-19105986</v>
      </c>
      <c r="C24" s="40">
        <f aca="true" t="shared" si="4" ref="C24:K24">SUM(C22:C23)</f>
        <v>-52000332</v>
      </c>
      <c r="D24" s="41">
        <f t="shared" si="4"/>
        <v>-4233700</v>
      </c>
      <c r="E24" s="39">
        <f t="shared" si="4"/>
        <v>51839166</v>
      </c>
      <c r="F24" s="40">
        <f t="shared" si="4"/>
        <v>41686487</v>
      </c>
      <c r="G24" s="42">
        <f t="shared" si="4"/>
        <v>41686487</v>
      </c>
      <c r="H24" s="43">
        <f t="shared" si="4"/>
        <v>-45917741</v>
      </c>
      <c r="I24" s="39">
        <f t="shared" si="4"/>
        <v>-33038559</v>
      </c>
      <c r="J24" s="40">
        <f t="shared" si="4"/>
        <v>-32984990</v>
      </c>
      <c r="K24" s="42">
        <f t="shared" si="4"/>
        <v>-30498596</v>
      </c>
    </row>
    <row r="25" spans="1:11" ht="4.5" customHeight="1">
      <c r="A25" s="63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2.75">
      <c r="A26" s="64" t="s">
        <v>101</v>
      </c>
      <c r="B26" s="65"/>
      <c r="C26" s="66"/>
      <c r="D26" s="67"/>
      <c r="E26" s="65"/>
      <c r="F26" s="66"/>
      <c r="G26" s="67"/>
      <c r="H26" s="68"/>
      <c r="I26" s="65"/>
      <c r="J26" s="66"/>
      <c r="K26" s="67"/>
    </row>
    <row r="27" spans="1:11" ht="12.75">
      <c r="A27" s="33" t="s">
        <v>33</v>
      </c>
      <c r="B27" s="7">
        <v>122029676</v>
      </c>
      <c r="C27" s="7">
        <v>63390132</v>
      </c>
      <c r="D27" s="69">
        <v>5723797</v>
      </c>
      <c r="E27" s="70">
        <v>49844000</v>
      </c>
      <c r="F27" s="7">
        <v>49844000</v>
      </c>
      <c r="G27" s="71">
        <v>49844000</v>
      </c>
      <c r="H27" s="72">
        <v>1</v>
      </c>
      <c r="I27" s="70">
        <v>39000000</v>
      </c>
      <c r="J27" s="7">
        <v>30739000</v>
      </c>
      <c r="K27" s="71">
        <v>32846000</v>
      </c>
    </row>
    <row r="28" spans="1:11" ht="12.75">
      <c r="A28" s="73" t="s">
        <v>34</v>
      </c>
      <c r="B28" s="6">
        <v>122029676</v>
      </c>
      <c r="C28" s="6">
        <v>21882374</v>
      </c>
      <c r="D28" s="23">
        <v>5684014</v>
      </c>
      <c r="E28" s="24">
        <v>49844000</v>
      </c>
      <c r="F28" s="6">
        <v>49844000</v>
      </c>
      <c r="G28" s="25">
        <v>49844000</v>
      </c>
      <c r="H28" s="26">
        <v>1</v>
      </c>
      <c r="I28" s="24">
        <v>39000000</v>
      </c>
      <c r="J28" s="6">
        <v>30739000</v>
      </c>
      <c r="K28" s="25">
        <v>32846000</v>
      </c>
    </row>
    <row r="29" spans="1:11" ht="12.75">
      <c r="A29" s="22"/>
      <c r="B29" s="6"/>
      <c r="C29" s="6"/>
      <c r="D29" s="23"/>
      <c r="E29" s="24"/>
      <c r="F29" s="6"/>
      <c r="G29" s="25"/>
      <c r="H29" s="26"/>
      <c r="I29" s="24"/>
      <c r="J29" s="6"/>
      <c r="K29" s="25"/>
    </row>
    <row r="30" spans="1:11" ht="12.75">
      <c r="A30" s="22" t="s">
        <v>35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2.75">
      <c r="A31" s="22" t="s">
        <v>36</v>
      </c>
      <c r="B31" s="6">
        <v>0</v>
      </c>
      <c r="C31" s="6">
        <v>41507758</v>
      </c>
      <c r="D31" s="23">
        <v>0</v>
      </c>
      <c r="E31" s="24">
        <v>0</v>
      </c>
      <c r="F31" s="6">
        <v>0</v>
      </c>
      <c r="G31" s="25">
        <v>0</v>
      </c>
      <c r="H31" s="26">
        <v>0</v>
      </c>
      <c r="I31" s="24">
        <v>0</v>
      </c>
      <c r="J31" s="6">
        <v>0</v>
      </c>
      <c r="K31" s="25">
        <v>0</v>
      </c>
    </row>
    <row r="32" spans="1:11" ht="12.75">
      <c r="A32" s="33" t="s">
        <v>37</v>
      </c>
      <c r="B32" s="7">
        <f>SUM(B28:B31)</f>
        <v>122029676</v>
      </c>
      <c r="C32" s="7">
        <f aca="true" t="shared" si="5" ref="C32:K32">SUM(C28:C31)</f>
        <v>63390132</v>
      </c>
      <c r="D32" s="69">
        <f t="shared" si="5"/>
        <v>5684014</v>
      </c>
      <c r="E32" s="70">
        <f t="shared" si="5"/>
        <v>49844000</v>
      </c>
      <c r="F32" s="7">
        <f t="shared" si="5"/>
        <v>49844000</v>
      </c>
      <c r="G32" s="71">
        <f t="shared" si="5"/>
        <v>49844000</v>
      </c>
      <c r="H32" s="72">
        <f t="shared" si="5"/>
        <v>1</v>
      </c>
      <c r="I32" s="70">
        <f t="shared" si="5"/>
        <v>39000000</v>
      </c>
      <c r="J32" s="7">
        <f t="shared" si="5"/>
        <v>30739000</v>
      </c>
      <c r="K32" s="71">
        <f t="shared" si="5"/>
        <v>32846000</v>
      </c>
    </row>
    <row r="33" spans="1:11" ht="4.5" customHeight="1">
      <c r="A33" s="33"/>
      <c r="B33" s="74"/>
      <c r="C33" s="75"/>
      <c r="D33" s="76"/>
      <c r="E33" s="74"/>
      <c r="F33" s="75"/>
      <c r="G33" s="76"/>
      <c r="H33" s="77"/>
      <c r="I33" s="74"/>
      <c r="J33" s="75"/>
      <c r="K33" s="76"/>
    </row>
    <row r="34" spans="1:11" ht="12.75">
      <c r="A34" s="64" t="s">
        <v>38</v>
      </c>
      <c r="B34" s="65"/>
      <c r="C34" s="66"/>
      <c r="D34" s="67"/>
      <c r="E34" s="65"/>
      <c r="F34" s="66"/>
      <c r="G34" s="67"/>
      <c r="H34" s="68"/>
      <c r="I34" s="65"/>
      <c r="J34" s="66"/>
      <c r="K34" s="67"/>
    </row>
    <row r="35" spans="1:11" ht="12.75">
      <c r="A35" s="22" t="s">
        <v>39</v>
      </c>
      <c r="B35" s="6">
        <v>46836802</v>
      </c>
      <c r="C35" s="6">
        <v>71942971</v>
      </c>
      <c r="D35" s="23">
        <v>77594007</v>
      </c>
      <c r="E35" s="24">
        <v>88103664</v>
      </c>
      <c r="F35" s="6">
        <v>88103664</v>
      </c>
      <c r="G35" s="25">
        <v>88103664</v>
      </c>
      <c r="H35" s="26">
        <v>103809150</v>
      </c>
      <c r="I35" s="24">
        <v>88103662</v>
      </c>
      <c r="J35" s="6">
        <v>88103662</v>
      </c>
      <c r="K35" s="25">
        <v>88103662</v>
      </c>
    </row>
    <row r="36" spans="1:11" ht="12.75">
      <c r="A36" s="22" t="s">
        <v>40</v>
      </c>
      <c r="B36" s="6">
        <v>649767859</v>
      </c>
      <c r="C36" s="6">
        <v>644405365</v>
      </c>
      <c r="D36" s="23">
        <v>698062140</v>
      </c>
      <c r="E36" s="24">
        <v>686005833</v>
      </c>
      <c r="F36" s="6">
        <v>675853154</v>
      </c>
      <c r="G36" s="25">
        <v>675853154</v>
      </c>
      <c r="H36" s="26">
        <v>705721601</v>
      </c>
      <c r="I36" s="24">
        <v>675161833</v>
      </c>
      <c r="J36" s="6">
        <v>666900833</v>
      </c>
      <c r="K36" s="25">
        <v>669007833</v>
      </c>
    </row>
    <row r="37" spans="1:11" ht="12.75">
      <c r="A37" s="22" t="s">
        <v>41</v>
      </c>
      <c r="B37" s="6">
        <v>130057837</v>
      </c>
      <c r="C37" s="6">
        <v>167438980</v>
      </c>
      <c r="D37" s="23">
        <v>227920860</v>
      </c>
      <c r="E37" s="24">
        <v>243140258</v>
      </c>
      <c r="F37" s="6">
        <v>243140258</v>
      </c>
      <c r="G37" s="25">
        <v>243140258</v>
      </c>
      <c r="H37" s="26">
        <v>293348348</v>
      </c>
      <c r="I37" s="24">
        <v>243140258</v>
      </c>
      <c r="J37" s="6">
        <v>243140258</v>
      </c>
      <c r="K37" s="25">
        <v>243140258</v>
      </c>
    </row>
    <row r="38" spans="1:11" ht="12.75">
      <c r="A38" s="22" t="s">
        <v>42</v>
      </c>
      <c r="B38" s="6">
        <v>57316324</v>
      </c>
      <c r="C38" s="6">
        <v>57199987</v>
      </c>
      <c r="D38" s="23">
        <v>59970467</v>
      </c>
      <c r="E38" s="24">
        <v>57199989</v>
      </c>
      <c r="F38" s="6">
        <v>57199989</v>
      </c>
      <c r="G38" s="25">
        <v>57199989</v>
      </c>
      <c r="H38" s="26">
        <v>73890731</v>
      </c>
      <c r="I38" s="24">
        <v>57199989</v>
      </c>
      <c r="J38" s="6">
        <v>57199989</v>
      </c>
      <c r="K38" s="25">
        <v>57199989</v>
      </c>
    </row>
    <row r="39" spans="1:11" ht="12.75">
      <c r="A39" s="22" t="s">
        <v>43</v>
      </c>
      <c r="B39" s="6">
        <v>509230500</v>
      </c>
      <c r="C39" s="6">
        <v>491709369</v>
      </c>
      <c r="D39" s="23">
        <v>491709371</v>
      </c>
      <c r="E39" s="24">
        <v>421930084</v>
      </c>
      <c r="F39" s="6">
        <v>421930084</v>
      </c>
      <c r="G39" s="25">
        <v>421930084</v>
      </c>
      <c r="H39" s="26">
        <v>576314584</v>
      </c>
      <c r="I39" s="24">
        <v>462925248</v>
      </c>
      <c r="J39" s="6">
        <v>454664248</v>
      </c>
      <c r="K39" s="25">
        <v>456771248</v>
      </c>
    </row>
    <row r="40" spans="1:11" ht="4.5" customHeight="1">
      <c r="A40" s="63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2.75">
      <c r="A41" s="64" t="s">
        <v>44</v>
      </c>
      <c r="B41" s="65"/>
      <c r="C41" s="66"/>
      <c r="D41" s="67"/>
      <c r="E41" s="65"/>
      <c r="F41" s="66"/>
      <c r="G41" s="67"/>
      <c r="H41" s="68"/>
      <c r="I41" s="65"/>
      <c r="J41" s="66"/>
      <c r="K41" s="67"/>
    </row>
    <row r="42" spans="1:11" ht="12.75">
      <c r="A42" s="22" t="s">
        <v>45</v>
      </c>
      <c r="B42" s="6">
        <v>39018813</v>
      </c>
      <c r="C42" s="6">
        <v>25877569</v>
      </c>
      <c r="D42" s="23">
        <v>-185842861</v>
      </c>
      <c r="E42" s="24">
        <v>-177256640</v>
      </c>
      <c r="F42" s="6">
        <v>-186962379</v>
      </c>
      <c r="G42" s="25">
        <v>-186962379</v>
      </c>
      <c r="H42" s="26">
        <v>-209290940</v>
      </c>
      <c r="I42" s="24">
        <v>-175144805</v>
      </c>
      <c r="J42" s="6">
        <v>-185053112</v>
      </c>
      <c r="K42" s="25">
        <v>-196031782</v>
      </c>
    </row>
    <row r="43" spans="1:11" ht="12.75">
      <c r="A43" s="22" t="s">
        <v>46</v>
      </c>
      <c r="B43" s="6">
        <v>-38315659</v>
      </c>
      <c r="C43" s="6">
        <v>-26911080</v>
      </c>
      <c r="D43" s="23">
        <v>-1165343</v>
      </c>
      <c r="E43" s="24">
        <v>598152</v>
      </c>
      <c r="F43" s="6">
        <v>0</v>
      </c>
      <c r="G43" s="25">
        <v>0</v>
      </c>
      <c r="H43" s="26">
        <v>-959847</v>
      </c>
      <c r="I43" s="24">
        <v>0</v>
      </c>
      <c r="J43" s="6">
        <v>0</v>
      </c>
      <c r="K43" s="25">
        <v>0</v>
      </c>
    </row>
    <row r="44" spans="1:11" ht="12.75">
      <c r="A44" s="22" t="s">
        <v>47</v>
      </c>
      <c r="B44" s="6">
        <v>0</v>
      </c>
      <c r="C44" s="6">
        <v>0</v>
      </c>
      <c r="D44" s="23">
        <v>-1814091</v>
      </c>
      <c r="E44" s="24">
        <v>-39755</v>
      </c>
      <c r="F44" s="6">
        <v>0</v>
      </c>
      <c r="G44" s="25">
        <v>0</v>
      </c>
      <c r="H44" s="26">
        <v>-2335678</v>
      </c>
      <c r="I44" s="24">
        <v>0</v>
      </c>
      <c r="J44" s="6">
        <v>0</v>
      </c>
      <c r="K44" s="25">
        <v>0</v>
      </c>
    </row>
    <row r="45" spans="1:11" ht="12.75">
      <c r="A45" s="33" t="s">
        <v>48</v>
      </c>
      <c r="B45" s="7">
        <v>1334805</v>
      </c>
      <c r="C45" s="7">
        <v>301294</v>
      </c>
      <c r="D45" s="69">
        <v>-188521456</v>
      </c>
      <c r="E45" s="70">
        <v>-176396949</v>
      </c>
      <c r="F45" s="7">
        <v>-186661085</v>
      </c>
      <c r="G45" s="71">
        <v>-186661085</v>
      </c>
      <c r="H45" s="72">
        <v>-212492617</v>
      </c>
      <c r="I45" s="70">
        <v>-174843511</v>
      </c>
      <c r="J45" s="7">
        <v>-184751818</v>
      </c>
      <c r="K45" s="71">
        <v>-195730488</v>
      </c>
    </row>
    <row r="46" spans="1:11" ht="4.5" customHeight="1">
      <c r="A46" s="63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2.75">
      <c r="A47" s="64" t="s">
        <v>49</v>
      </c>
      <c r="B47" s="65">
        <v>0</v>
      </c>
      <c r="C47" s="66">
        <v>0</v>
      </c>
      <c r="D47" s="67">
        <v>0</v>
      </c>
      <c r="E47" s="65">
        <v>0</v>
      </c>
      <c r="F47" s="66">
        <v>0</v>
      </c>
      <c r="G47" s="67">
        <v>0</v>
      </c>
      <c r="H47" s="68">
        <v>0</v>
      </c>
      <c r="I47" s="65">
        <v>0</v>
      </c>
      <c r="J47" s="66">
        <v>0</v>
      </c>
      <c r="K47" s="67">
        <v>0</v>
      </c>
    </row>
    <row r="48" spans="1:11" ht="12.75">
      <c r="A48" s="22" t="s">
        <v>50</v>
      </c>
      <c r="B48" s="6">
        <v>1914262</v>
      </c>
      <c r="C48" s="6">
        <v>868485</v>
      </c>
      <c r="D48" s="23">
        <v>604667</v>
      </c>
      <c r="E48" s="24">
        <v>868485</v>
      </c>
      <c r="F48" s="6">
        <v>868485</v>
      </c>
      <c r="G48" s="25">
        <v>868485</v>
      </c>
      <c r="H48" s="26">
        <v>1587740</v>
      </c>
      <c r="I48" s="24">
        <v>868485</v>
      </c>
      <c r="J48" s="6">
        <v>868485</v>
      </c>
      <c r="K48" s="25">
        <v>868485</v>
      </c>
    </row>
    <row r="49" spans="1:11" ht="12.75">
      <c r="A49" s="22" t="s">
        <v>51</v>
      </c>
      <c r="B49" s="6">
        <f>+B75</f>
        <v>93556939</v>
      </c>
      <c r="C49" s="6">
        <f aca="true" t="shared" si="6" ref="C49:K49">+C75</f>
        <v>107218347.41826251</v>
      </c>
      <c r="D49" s="23">
        <f t="shared" si="6"/>
        <v>223734951</v>
      </c>
      <c r="E49" s="24">
        <f t="shared" si="6"/>
        <v>241994104</v>
      </c>
      <c r="F49" s="6">
        <f t="shared" si="6"/>
        <v>241994104</v>
      </c>
      <c r="G49" s="25">
        <f t="shared" si="6"/>
        <v>241994104</v>
      </c>
      <c r="H49" s="26">
        <f t="shared" si="6"/>
        <v>289711868</v>
      </c>
      <c r="I49" s="24">
        <f t="shared" si="6"/>
        <v>241994104</v>
      </c>
      <c r="J49" s="6">
        <f t="shared" si="6"/>
        <v>241994104</v>
      </c>
      <c r="K49" s="25">
        <f t="shared" si="6"/>
        <v>241994104</v>
      </c>
    </row>
    <row r="50" spans="1:11" ht="12.75">
      <c r="A50" s="33" t="s">
        <v>52</v>
      </c>
      <c r="B50" s="7">
        <f>+B48-B49</f>
        <v>-91642677</v>
      </c>
      <c r="C50" s="7">
        <f aca="true" t="shared" si="7" ref="C50:K50">+C48-C49</f>
        <v>-106349862.41826251</v>
      </c>
      <c r="D50" s="69">
        <f t="shared" si="7"/>
        <v>-223130284</v>
      </c>
      <c r="E50" s="70">
        <f t="shared" si="7"/>
        <v>-241125619</v>
      </c>
      <c r="F50" s="7">
        <f t="shared" si="7"/>
        <v>-241125619</v>
      </c>
      <c r="G50" s="71">
        <f t="shared" si="7"/>
        <v>-241125619</v>
      </c>
      <c r="H50" s="72">
        <f t="shared" si="7"/>
        <v>-288124128</v>
      </c>
      <c r="I50" s="70">
        <f t="shared" si="7"/>
        <v>-241125619</v>
      </c>
      <c r="J50" s="7">
        <f t="shared" si="7"/>
        <v>-241125619</v>
      </c>
      <c r="K50" s="71">
        <f t="shared" si="7"/>
        <v>-241125619</v>
      </c>
    </row>
    <row r="51" spans="1:11" ht="4.5" customHeight="1">
      <c r="A51" s="78"/>
      <c r="B51" s="79"/>
      <c r="C51" s="80"/>
      <c r="D51" s="81"/>
      <c r="E51" s="79"/>
      <c r="F51" s="80"/>
      <c r="G51" s="81"/>
      <c r="H51" s="82"/>
      <c r="I51" s="79"/>
      <c r="J51" s="80"/>
      <c r="K51" s="81"/>
    </row>
    <row r="52" spans="1:11" ht="12.75">
      <c r="A52" s="64" t="s">
        <v>53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2.75">
      <c r="A53" s="22" t="s">
        <v>54</v>
      </c>
      <c r="B53" s="6">
        <v>649188403</v>
      </c>
      <c r="C53" s="6">
        <v>643838174</v>
      </c>
      <c r="D53" s="23">
        <v>621940542</v>
      </c>
      <c r="E53" s="24">
        <v>646442687</v>
      </c>
      <c r="F53" s="6">
        <v>636290008</v>
      </c>
      <c r="G53" s="25">
        <v>636290008</v>
      </c>
      <c r="H53" s="26">
        <v>642524283</v>
      </c>
      <c r="I53" s="24">
        <v>635598687</v>
      </c>
      <c r="J53" s="6">
        <v>627337687</v>
      </c>
      <c r="K53" s="25">
        <v>629444687</v>
      </c>
    </row>
    <row r="54" spans="1:11" ht="12.75">
      <c r="A54" s="22" t="s">
        <v>55</v>
      </c>
      <c r="B54" s="6">
        <v>35357105</v>
      </c>
      <c r="C54" s="6">
        <v>41556863</v>
      </c>
      <c r="D54" s="23">
        <v>0</v>
      </c>
      <c r="E54" s="24">
        <v>12618195</v>
      </c>
      <c r="F54" s="6">
        <v>12618195</v>
      </c>
      <c r="G54" s="25">
        <v>12618195</v>
      </c>
      <c r="H54" s="26">
        <v>27379383</v>
      </c>
      <c r="I54" s="24">
        <v>27425946</v>
      </c>
      <c r="J54" s="6">
        <v>28852095</v>
      </c>
      <c r="K54" s="25">
        <v>30410108</v>
      </c>
    </row>
    <row r="55" spans="1:11" ht="12.75">
      <c r="A55" s="22" t="s">
        <v>56</v>
      </c>
      <c r="B55" s="6">
        <v>0</v>
      </c>
      <c r="C55" s="6">
        <v>0</v>
      </c>
      <c r="D55" s="23">
        <v>444997</v>
      </c>
      <c r="E55" s="24">
        <v>28550000</v>
      </c>
      <c r="F55" s="6">
        <v>28550000</v>
      </c>
      <c r="G55" s="25">
        <v>28550000</v>
      </c>
      <c r="H55" s="26">
        <v>1</v>
      </c>
      <c r="I55" s="24">
        <v>0</v>
      </c>
      <c r="J55" s="6">
        <v>0</v>
      </c>
      <c r="K55" s="25">
        <v>0</v>
      </c>
    </row>
    <row r="56" spans="1:11" ht="12.75">
      <c r="A56" s="22" t="s">
        <v>57</v>
      </c>
      <c r="B56" s="6">
        <v>3209895</v>
      </c>
      <c r="C56" s="6">
        <v>3848044</v>
      </c>
      <c r="D56" s="23">
        <v>6094609</v>
      </c>
      <c r="E56" s="24">
        <v>8631176</v>
      </c>
      <c r="F56" s="6">
        <v>12538120</v>
      </c>
      <c r="G56" s="25">
        <v>12538120</v>
      </c>
      <c r="H56" s="26">
        <v>7145568</v>
      </c>
      <c r="I56" s="24">
        <v>7813266</v>
      </c>
      <c r="J56" s="6">
        <v>8535501</v>
      </c>
      <c r="K56" s="25">
        <v>7871654</v>
      </c>
    </row>
    <row r="57" spans="1:11" ht="4.5" customHeight="1">
      <c r="A57" s="83"/>
      <c r="B57" s="84"/>
      <c r="C57" s="85"/>
      <c r="D57" s="86"/>
      <c r="E57" s="84"/>
      <c r="F57" s="85"/>
      <c r="G57" s="86"/>
      <c r="H57" s="87"/>
      <c r="I57" s="84"/>
      <c r="J57" s="85"/>
      <c r="K57" s="86"/>
    </row>
    <row r="58" spans="1:11" ht="12.75">
      <c r="A58" s="64" t="s">
        <v>58</v>
      </c>
      <c r="B58" s="18"/>
      <c r="C58" s="19"/>
      <c r="D58" s="20"/>
      <c r="E58" s="18"/>
      <c r="F58" s="19"/>
      <c r="G58" s="20"/>
      <c r="H58" s="21"/>
      <c r="I58" s="88"/>
      <c r="J58" s="6"/>
      <c r="K58" s="89"/>
    </row>
    <row r="59" spans="1:11" ht="12.75">
      <c r="A59" s="90" t="s">
        <v>59</v>
      </c>
      <c r="B59" s="6">
        <v>0</v>
      </c>
      <c r="C59" s="6">
        <v>0</v>
      </c>
      <c r="D59" s="23">
        <v>0</v>
      </c>
      <c r="E59" s="24">
        <v>0</v>
      </c>
      <c r="F59" s="6">
        <v>0</v>
      </c>
      <c r="G59" s="25">
        <v>0</v>
      </c>
      <c r="H59" s="26">
        <v>0</v>
      </c>
      <c r="I59" s="24">
        <v>16769</v>
      </c>
      <c r="J59" s="6">
        <v>30479</v>
      </c>
      <c r="K59" s="25">
        <v>31979</v>
      </c>
    </row>
    <row r="60" spans="1:11" ht="12.75">
      <c r="A60" s="90" t="s">
        <v>60</v>
      </c>
      <c r="B60" s="6">
        <v>0</v>
      </c>
      <c r="C60" s="6">
        <v>0</v>
      </c>
      <c r="D60" s="23">
        <v>0</v>
      </c>
      <c r="E60" s="24">
        <v>0</v>
      </c>
      <c r="F60" s="6">
        <v>0</v>
      </c>
      <c r="G60" s="25">
        <v>0</v>
      </c>
      <c r="H60" s="26">
        <v>0</v>
      </c>
      <c r="I60" s="24">
        <v>10338169</v>
      </c>
      <c r="J60" s="6">
        <v>10895821</v>
      </c>
      <c r="K60" s="25">
        <v>11483879</v>
      </c>
    </row>
    <row r="61" spans="1:11" ht="12.75">
      <c r="A61" s="91" t="s">
        <v>61</v>
      </c>
      <c r="B61" s="92">
        <v>0</v>
      </c>
      <c r="C61" s="93">
        <v>0</v>
      </c>
      <c r="D61" s="94">
        <v>0</v>
      </c>
      <c r="E61" s="92">
        <v>0</v>
      </c>
      <c r="F61" s="93">
        <v>0</v>
      </c>
      <c r="G61" s="94">
        <v>0</v>
      </c>
      <c r="H61" s="95">
        <v>0</v>
      </c>
      <c r="I61" s="92">
        <v>0</v>
      </c>
      <c r="J61" s="93">
        <v>0</v>
      </c>
      <c r="K61" s="94">
        <v>0</v>
      </c>
    </row>
    <row r="62" spans="1:11" ht="12.75">
      <c r="A62" s="96" t="s">
        <v>62</v>
      </c>
      <c r="B62" s="97">
        <v>13387</v>
      </c>
      <c r="C62" s="98">
        <v>13387</v>
      </c>
      <c r="D62" s="99">
        <v>0</v>
      </c>
      <c r="E62" s="97">
        <v>13387</v>
      </c>
      <c r="F62" s="98">
        <v>13387</v>
      </c>
      <c r="G62" s="99">
        <v>13387</v>
      </c>
      <c r="H62" s="100">
        <v>13387</v>
      </c>
      <c r="I62" s="97">
        <v>13387</v>
      </c>
      <c r="J62" s="98">
        <v>13387</v>
      </c>
      <c r="K62" s="99">
        <v>13387</v>
      </c>
    </row>
    <row r="63" spans="1:11" ht="12.75">
      <c r="A63" s="96" t="s">
        <v>63</v>
      </c>
      <c r="B63" s="97">
        <v>0</v>
      </c>
      <c r="C63" s="98">
        <v>0</v>
      </c>
      <c r="D63" s="99">
        <v>0</v>
      </c>
      <c r="E63" s="97">
        <v>0</v>
      </c>
      <c r="F63" s="98">
        <v>0</v>
      </c>
      <c r="G63" s="99">
        <v>0</v>
      </c>
      <c r="H63" s="100">
        <v>0</v>
      </c>
      <c r="I63" s="97">
        <v>0</v>
      </c>
      <c r="J63" s="98">
        <v>0</v>
      </c>
      <c r="K63" s="99">
        <v>0</v>
      </c>
    </row>
    <row r="64" spans="1:11" ht="12.75">
      <c r="A64" s="96" t="s">
        <v>64</v>
      </c>
      <c r="B64" s="97">
        <v>3364</v>
      </c>
      <c r="C64" s="98">
        <v>3364</v>
      </c>
      <c r="D64" s="99">
        <v>0</v>
      </c>
      <c r="E64" s="97">
        <v>3364</v>
      </c>
      <c r="F64" s="98">
        <v>3364</v>
      </c>
      <c r="G64" s="99">
        <v>3364</v>
      </c>
      <c r="H64" s="100">
        <v>3364</v>
      </c>
      <c r="I64" s="97">
        <v>3364</v>
      </c>
      <c r="J64" s="98">
        <v>3364</v>
      </c>
      <c r="K64" s="99">
        <v>3364</v>
      </c>
    </row>
    <row r="65" spans="1:11" ht="12.75">
      <c r="A65" s="96" t="s">
        <v>65</v>
      </c>
      <c r="B65" s="97">
        <v>23539</v>
      </c>
      <c r="C65" s="98">
        <v>23539</v>
      </c>
      <c r="D65" s="99">
        <v>0</v>
      </c>
      <c r="E65" s="97">
        <v>23539</v>
      </c>
      <c r="F65" s="98">
        <v>23539</v>
      </c>
      <c r="G65" s="99">
        <v>23539</v>
      </c>
      <c r="H65" s="100">
        <v>23539</v>
      </c>
      <c r="I65" s="97">
        <v>23539</v>
      </c>
      <c r="J65" s="98">
        <v>23539</v>
      </c>
      <c r="K65" s="99">
        <v>23539</v>
      </c>
    </row>
    <row r="66" spans="1:11" ht="4.5" customHeight="1">
      <c r="A66" s="83"/>
      <c r="B66" s="101"/>
      <c r="C66" s="102"/>
      <c r="D66" s="103"/>
      <c r="E66" s="101"/>
      <c r="F66" s="102"/>
      <c r="G66" s="103"/>
      <c r="H66" s="104"/>
      <c r="I66" s="101"/>
      <c r="J66" s="102"/>
      <c r="K66" s="103"/>
    </row>
    <row r="67" spans="1:11" ht="12.75">
      <c r="A67" s="105"/>
      <c r="B67" s="106"/>
      <c r="C67" s="106"/>
      <c r="D67" s="106"/>
      <c r="E67" s="106"/>
      <c r="F67" s="106"/>
      <c r="G67" s="106"/>
      <c r="H67" s="106"/>
      <c r="I67" s="106"/>
      <c r="J67" s="106"/>
      <c r="K67" s="106"/>
    </row>
    <row r="68" spans="1:11" ht="12.75">
      <c r="A68" s="107"/>
      <c r="B68" s="107"/>
      <c r="C68" s="107"/>
      <c r="D68" s="107"/>
      <c r="E68" s="107"/>
      <c r="F68" s="107"/>
      <c r="G68" s="107"/>
      <c r="H68" s="107"/>
      <c r="I68" s="107"/>
      <c r="J68" s="107"/>
      <c r="K68" s="107"/>
    </row>
    <row r="69" spans="1:11" ht="12.75">
      <c r="A69" s="108"/>
      <c r="B69" s="108"/>
      <c r="C69" s="108"/>
      <c r="D69" s="108"/>
      <c r="E69" s="108"/>
      <c r="F69" s="108"/>
      <c r="G69" s="108"/>
      <c r="H69" s="108"/>
      <c r="I69" s="108"/>
      <c r="J69" s="108"/>
      <c r="K69" s="108"/>
    </row>
    <row r="70" spans="1:11" ht="12.75" hidden="1">
      <c r="A70" s="4" t="s">
        <v>102</v>
      </c>
      <c r="B70" s="5">
        <f>IF(ISERROR(B71/B72),0,(B71/B72))</f>
        <v>1</v>
      </c>
      <c r="C70" s="5">
        <f aca="true" t="shared" si="8" ref="C70:K70">IF(ISERROR(C71/C72),0,(C71/C72))</f>
        <v>0.9346401531936984</v>
      </c>
      <c r="D70" s="5">
        <f t="shared" si="8"/>
        <v>0</v>
      </c>
      <c r="E70" s="5">
        <f t="shared" si="8"/>
        <v>0</v>
      </c>
      <c r="F70" s="5">
        <f t="shared" si="8"/>
        <v>0</v>
      </c>
      <c r="G70" s="5">
        <f t="shared" si="8"/>
        <v>0</v>
      </c>
      <c r="H70" s="5">
        <f t="shared" si="8"/>
        <v>0</v>
      </c>
      <c r="I70" s="5">
        <f t="shared" si="8"/>
        <v>0</v>
      </c>
      <c r="J70" s="5">
        <f t="shared" si="8"/>
        <v>0</v>
      </c>
      <c r="K70" s="5">
        <f t="shared" si="8"/>
        <v>0</v>
      </c>
    </row>
    <row r="71" spans="1:11" ht="12.75" hidden="1">
      <c r="A71" s="2" t="s">
        <v>103</v>
      </c>
      <c r="B71" s="2">
        <f>+B83</f>
        <v>76700188</v>
      </c>
      <c r="C71" s="2">
        <f aca="true" t="shared" si="9" ref="C71:K71">+C83</f>
        <v>99013945</v>
      </c>
      <c r="D71" s="2">
        <f t="shared" si="9"/>
        <v>0</v>
      </c>
      <c r="E71" s="2">
        <f t="shared" si="9"/>
        <v>0</v>
      </c>
      <c r="F71" s="2">
        <f t="shared" si="9"/>
        <v>0</v>
      </c>
      <c r="G71" s="2">
        <f t="shared" si="9"/>
        <v>0</v>
      </c>
      <c r="H71" s="2">
        <f t="shared" si="9"/>
        <v>0</v>
      </c>
      <c r="I71" s="2">
        <f t="shared" si="9"/>
        <v>0</v>
      </c>
      <c r="J71" s="2">
        <f t="shared" si="9"/>
        <v>0</v>
      </c>
      <c r="K71" s="2">
        <f t="shared" si="9"/>
        <v>0</v>
      </c>
    </row>
    <row r="72" spans="1:11" ht="12.75" hidden="1">
      <c r="A72" s="2" t="s">
        <v>104</v>
      </c>
      <c r="B72" s="2">
        <f>+B77</f>
        <v>76700188</v>
      </c>
      <c r="C72" s="2">
        <f aca="true" t="shared" si="10" ref="C72:K72">+C77</f>
        <v>105938039</v>
      </c>
      <c r="D72" s="2">
        <f t="shared" si="10"/>
        <v>179471201</v>
      </c>
      <c r="E72" s="2">
        <f t="shared" si="10"/>
        <v>100036987</v>
      </c>
      <c r="F72" s="2">
        <f t="shared" si="10"/>
        <v>99590047</v>
      </c>
      <c r="G72" s="2">
        <f t="shared" si="10"/>
        <v>99590047</v>
      </c>
      <c r="H72" s="2">
        <f t="shared" si="10"/>
        <v>89009474</v>
      </c>
      <c r="I72" s="2">
        <f t="shared" si="10"/>
        <v>74822658</v>
      </c>
      <c r="J72" s="2">
        <f t="shared" si="10"/>
        <v>78933547</v>
      </c>
      <c r="K72" s="2">
        <f t="shared" si="10"/>
        <v>85540943</v>
      </c>
    </row>
    <row r="73" spans="1:11" ht="12.75" hidden="1">
      <c r="A73" s="2" t="s">
        <v>105</v>
      </c>
      <c r="B73" s="2">
        <f>+B74</f>
        <v>23623601</v>
      </c>
      <c r="C73" s="2">
        <f aca="true" t="shared" si="11" ref="C73:K73">+(C78+C80+C81+C82)-(B78+B80+B81+B82)</f>
        <v>27801667</v>
      </c>
      <c r="D73" s="2">
        <f t="shared" si="11"/>
        <v>6297988</v>
      </c>
      <c r="E73" s="2">
        <f t="shared" si="11"/>
        <v>9862705</v>
      </c>
      <c r="F73" s="2">
        <f>+(F78+F80+F81+F82)-(D78+D80+D81+D82)</f>
        <v>9862705</v>
      </c>
      <c r="G73" s="2">
        <f>+(G78+G80+G81+G82)-(D78+D80+D81+D82)</f>
        <v>9862705</v>
      </c>
      <c r="H73" s="2">
        <f>+(H78+H80+H81+H82)-(D78+D80+D81+D82)</f>
        <v>25768972</v>
      </c>
      <c r="I73" s="2">
        <f>+(I78+I80+I81+I82)-(E78+E80+E81+E82)</f>
        <v>-2</v>
      </c>
      <c r="J73" s="2">
        <f t="shared" si="11"/>
        <v>0</v>
      </c>
      <c r="K73" s="2">
        <f t="shared" si="11"/>
        <v>0</v>
      </c>
    </row>
    <row r="74" spans="1:11" ht="12.75" hidden="1">
      <c r="A74" s="2" t="s">
        <v>106</v>
      </c>
      <c r="B74" s="2">
        <f>+TREND(C74:E74)</f>
        <v>23623601</v>
      </c>
      <c r="C74" s="2">
        <f>+C73</f>
        <v>27801667</v>
      </c>
      <c r="D74" s="2">
        <f aca="true" t="shared" si="12" ref="D74:K74">+D73</f>
        <v>6297988</v>
      </c>
      <c r="E74" s="2">
        <f t="shared" si="12"/>
        <v>9862705</v>
      </c>
      <c r="F74" s="2">
        <f t="shared" si="12"/>
        <v>9862705</v>
      </c>
      <c r="G74" s="2">
        <f t="shared" si="12"/>
        <v>9862705</v>
      </c>
      <c r="H74" s="2">
        <f t="shared" si="12"/>
        <v>25768972</v>
      </c>
      <c r="I74" s="2">
        <f t="shared" si="12"/>
        <v>-2</v>
      </c>
      <c r="J74" s="2">
        <f t="shared" si="12"/>
        <v>0</v>
      </c>
      <c r="K74" s="2">
        <f t="shared" si="12"/>
        <v>0</v>
      </c>
    </row>
    <row r="75" spans="1:11" ht="12.75" hidden="1">
      <c r="A75" s="2" t="s">
        <v>107</v>
      </c>
      <c r="B75" s="2">
        <f>+B84-(((B80+B81+B78)*B70)-B79)</f>
        <v>93556939</v>
      </c>
      <c r="C75" s="2">
        <f aca="true" t="shared" si="13" ref="C75:K75">+C84-(((C80+C81+C78)*C70)-C79)</f>
        <v>107218347.41826251</v>
      </c>
      <c r="D75" s="2">
        <f t="shared" si="13"/>
        <v>223734951</v>
      </c>
      <c r="E75" s="2">
        <f t="shared" si="13"/>
        <v>241994104</v>
      </c>
      <c r="F75" s="2">
        <f t="shared" si="13"/>
        <v>241994104</v>
      </c>
      <c r="G75" s="2">
        <f t="shared" si="13"/>
        <v>241994104</v>
      </c>
      <c r="H75" s="2">
        <f t="shared" si="13"/>
        <v>289711868</v>
      </c>
      <c r="I75" s="2">
        <f t="shared" si="13"/>
        <v>241994104</v>
      </c>
      <c r="J75" s="2">
        <f t="shared" si="13"/>
        <v>241994104</v>
      </c>
      <c r="K75" s="2">
        <f t="shared" si="13"/>
        <v>241994104</v>
      </c>
    </row>
    <row r="76" spans="1:11" ht="12.75" hidden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3.5" hidden="1">
      <c r="A77" s="1" t="s">
        <v>66</v>
      </c>
      <c r="B77" s="3">
        <v>76700188</v>
      </c>
      <c r="C77" s="3">
        <v>105938039</v>
      </c>
      <c r="D77" s="3">
        <v>179471201</v>
      </c>
      <c r="E77" s="3">
        <v>100036987</v>
      </c>
      <c r="F77" s="3">
        <v>99590047</v>
      </c>
      <c r="G77" s="3">
        <v>99590047</v>
      </c>
      <c r="H77" s="3">
        <v>89009474</v>
      </c>
      <c r="I77" s="3">
        <v>74822658</v>
      </c>
      <c r="J77" s="3">
        <v>78933547</v>
      </c>
      <c r="K77" s="3">
        <v>85540943</v>
      </c>
    </row>
    <row r="78" spans="1:11" ht="13.5" hidden="1">
      <c r="A78" s="1" t="s">
        <v>67</v>
      </c>
      <c r="B78" s="3">
        <v>0</v>
      </c>
      <c r="C78" s="3">
        <v>0</v>
      </c>
      <c r="D78" s="3">
        <v>596523</v>
      </c>
      <c r="E78" s="3">
        <v>0</v>
      </c>
      <c r="F78" s="3">
        <v>0</v>
      </c>
      <c r="G78" s="3">
        <v>0</v>
      </c>
      <c r="H78" s="3">
        <v>853355</v>
      </c>
      <c r="I78" s="3">
        <v>0</v>
      </c>
      <c r="J78" s="3">
        <v>0</v>
      </c>
      <c r="K78" s="3">
        <v>0</v>
      </c>
    </row>
    <row r="79" spans="1:11" ht="13.5" hidden="1">
      <c r="A79" s="1" t="s">
        <v>68</v>
      </c>
      <c r="B79" s="3">
        <v>128960858</v>
      </c>
      <c r="C79" s="3">
        <v>166292826</v>
      </c>
      <c r="D79" s="3">
        <v>223734951</v>
      </c>
      <c r="E79" s="3">
        <v>241994104</v>
      </c>
      <c r="F79" s="3">
        <v>241994104</v>
      </c>
      <c r="G79" s="3">
        <v>241994104</v>
      </c>
      <c r="H79" s="3">
        <v>289711868</v>
      </c>
      <c r="I79" s="3">
        <v>241994104</v>
      </c>
      <c r="J79" s="3">
        <v>241994104</v>
      </c>
      <c r="K79" s="3">
        <v>241994104</v>
      </c>
    </row>
    <row r="80" spans="1:11" ht="13.5" hidden="1">
      <c r="A80" s="1" t="s">
        <v>69</v>
      </c>
      <c r="B80" s="3">
        <v>35403919</v>
      </c>
      <c r="C80" s="3">
        <v>63104039</v>
      </c>
      <c r="D80" s="3">
        <v>10489546</v>
      </c>
      <c r="E80" s="3">
        <v>34217794</v>
      </c>
      <c r="F80" s="3">
        <v>34217794</v>
      </c>
      <c r="G80" s="3">
        <v>34217794</v>
      </c>
      <c r="H80" s="3">
        <v>10453679</v>
      </c>
      <c r="I80" s="3">
        <v>34217794</v>
      </c>
      <c r="J80" s="3">
        <v>34217794</v>
      </c>
      <c r="K80" s="3">
        <v>34217794</v>
      </c>
    </row>
    <row r="81" spans="1:11" ht="13.5" hidden="1">
      <c r="A81" s="1" t="s">
        <v>70</v>
      </c>
      <c r="B81" s="3">
        <v>0</v>
      </c>
      <c r="C81" s="3">
        <v>101547</v>
      </c>
      <c r="D81" s="3">
        <v>58417505</v>
      </c>
      <c r="E81" s="3">
        <v>45148485</v>
      </c>
      <c r="F81" s="3">
        <v>45148485</v>
      </c>
      <c r="G81" s="3">
        <v>45148485</v>
      </c>
      <c r="H81" s="3">
        <v>83965512</v>
      </c>
      <c r="I81" s="3">
        <v>45148483</v>
      </c>
      <c r="J81" s="3">
        <v>45148483</v>
      </c>
      <c r="K81" s="3">
        <v>45148483</v>
      </c>
    </row>
    <row r="82" spans="1:11" ht="13.5" hidden="1">
      <c r="A82" s="1" t="s">
        <v>71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</row>
    <row r="83" spans="1:11" ht="13.5" hidden="1">
      <c r="A83" s="1" t="s">
        <v>72</v>
      </c>
      <c r="B83" s="3">
        <v>76700188</v>
      </c>
      <c r="C83" s="3">
        <v>99013945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3">
        <v>0</v>
      </c>
      <c r="J83" s="3">
        <v>0</v>
      </c>
      <c r="K83" s="3">
        <v>0</v>
      </c>
    </row>
    <row r="84" spans="1:11" ht="13.5" hidden="1">
      <c r="A84" s="1" t="s">
        <v>73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</row>
    <row r="85" spans="1:11" ht="13.5" hidden="1">
      <c r="A85" s="1" t="s">
        <v>74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Elsabe Rossouw</dc:creator>
  <cp:keywords/>
  <dc:description/>
  <cp:lastModifiedBy>Elsabe Rossouw</cp:lastModifiedBy>
  <dcterms:created xsi:type="dcterms:W3CDTF">2019-11-12T18:37:12Z</dcterms:created>
  <dcterms:modified xsi:type="dcterms:W3CDTF">2019-11-12T18:38:48Z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7177</vt:i4>
  </property>
  <property fmtid="{D5CDD505-2E9C-101B-9397-08002B2CF9AE}" pid="3" name="Personal Use">
    <vt:lpwstr>1</vt:lpwstr>
  </property>
</Properties>
</file>